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A\Delad\008-Projekt\EPI tandhälsa\Karies barn 2024\Bearbetning av material\"/>
    </mc:Choice>
  </mc:AlternateContent>
  <xr:revisionPtr revIDLastSave="0" documentId="8_{929CD70D-B051-4939-9D9F-A1FD42AA99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 1 3-åringar 2024" sheetId="36" r:id="rId1"/>
    <sheet name="Tabell 2a 6-åringar 2024" sheetId="38" r:id="rId2"/>
    <sheet name="Tabell 2b 6-åringar 2023-2024" sheetId="39" r:id="rId3"/>
    <sheet name="Tabell 3a 12-åringar 2024" sheetId="40" r:id="rId4"/>
    <sheet name="Tabell 3b 12-åringar 2023-2024" sheetId="41" r:id="rId5"/>
    <sheet name="Tabell 4a 19-åringar 2024" sheetId="42" r:id="rId6"/>
    <sheet name="Tabell 4b 19-åringar 2023-2024" sheetId="43" r:id="rId7"/>
    <sheet name="Tabell 4c 19-åringar 2022-2024" sheetId="44" r:id="rId8"/>
    <sheet name="Tabell 5a 23-åringar 2024" sheetId="45" r:id="rId9"/>
    <sheet name="Tabell 5b 23-åringar 2023-2024" sheetId="46" r:id="rId10"/>
    <sheet name="Tabell 5c 23-åringar 2022-2024" sheetId="47" r:id="rId11"/>
  </sheets>
  <externalReferences>
    <externalReference r:id="rId12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26" i="40" l="1"/>
  <c r="AX26" i="40"/>
  <c r="AV26" i="40"/>
  <c r="AU26" i="40"/>
  <c r="AS26" i="40"/>
  <c r="AR26" i="40"/>
  <c r="AP26" i="40"/>
  <c r="AN26" i="40"/>
  <c r="AL26" i="40"/>
  <c r="AJ26" i="40"/>
  <c r="AI26" i="40"/>
  <c r="AG26" i="40"/>
  <c r="AF26" i="40"/>
  <c r="AD26" i="40"/>
  <c r="AC26" i="40"/>
  <c r="AA26" i="40"/>
  <c r="Z26" i="40"/>
  <c r="X26" i="40"/>
  <c r="W26" i="40"/>
  <c r="U26" i="40"/>
  <c r="T26" i="40"/>
  <c r="R26" i="40"/>
  <c r="Q26" i="40"/>
  <c r="O26" i="40"/>
  <c r="N26" i="40"/>
  <c r="L26" i="40"/>
  <c r="K26" i="40"/>
  <c r="I26" i="40"/>
  <c r="H26" i="40"/>
  <c r="F26" i="40"/>
  <c r="E26" i="40"/>
  <c r="C26" i="40"/>
  <c r="B26" i="40"/>
  <c r="AY25" i="40"/>
  <c r="AX25" i="40"/>
  <c r="AV25" i="40"/>
  <c r="AU25" i="40"/>
  <c r="AS25" i="40"/>
  <c r="AR25" i="40"/>
  <c r="AP25" i="40"/>
  <c r="AN25" i="40"/>
  <c r="AL25" i="40"/>
  <c r="AJ25" i="40"/>
  <c r="AI25" i="40"/>
  <c r="AG25" i="40"/>
  <c r="AF25" i="40"/>
  <c r="AD25" i="40"/>
  <c r="AC25" i="40"/>
  <c r="AA25" i="40"/>
  <c r="Z25" i="40"/>
  <c r="X25" i="40"/>
  <c r="W25" i="40"/>
  <c r="U25" i="40"/>
  <c r="T25" i="40"/>
  <c r="R25" i="40"/>
  <c r="Q25" i="40"/>
  <c r="O25" i="40"/>
  <c r="N25" i="40"/>
  <c r="L25" i="40"/>
  <c r="K25" i="40"/>
  <c r="I25" i="40"/>
  <c r="H25" i="40"/>
  <c r="F25" i="40"/>
  <c r="E25" i="40"/>
  <c r="C25" i="40"/>
  <c r="B25" i="40"/>
  <c r="AY24" i="40"/>
  <c r="AX24" i="40"/>
  <c r="AV24" i="40"/>
  <c r="AU24" i="40"/>
  <c r="AS24" i="40"/>
  <c r="AR24" i="40"/>
  <c r="AP24" i="40"/>
  <c r="AN24" i="40"/>
  <c r="AL24" i="40"/>
  <c r="AJ24" i="40"/>
  <c r="AI24" i="40"/>
  <c r="AG24" i="40"/>
  <c r="AF24" i="40"/>
  <c r="AD24" i="40"/>
  <c r="AC24" i="40"/>
  <c r="AA24" i="40"/>
  <c r="Z24" i="40"/>
  <c r="X24" i="40"/>
  <c r="W24" i="40"/>
  <c r="U24" i="40"/>
  <c r="T24" i="40"/>
  <c r="R24" i="40"/>
  <c r="Q24" i="40"/>
  <c r="O24" i="40"/>
  <c r="N24" i="40"/>
  <c r="L24" i="40"/>
  <c r="K24" i="40"/>
  <c r="I24" i="40"/>
  <c r="H24" i="40"/>
  <c r="F24" i="40"/>
  <c r="E24" i="40"/>
  <c r="C24" i="40"/>
  <c r="B24" i="40"/>
  <c r="AY23" i="40"/>
  <c r="AX23" i="40"/>
  <c r="AV23" i="40"/>
  <c r="AU23" i="40"/>
  <c r="AS23" i="40"/>
  <c r="AR23" i="40"/>
  <c r="AP23" i="40"/>
  <c r="AN23" i="40"/>
  <c r="AL23" i="40"/>
  <c r="AJ23" i="40"/>
  <c r="AI23" i="40"/>
  <c r="AG23" i="40"/>
  <c r="AF23" i="40"/>
  <c r="AD23" i="40"/>
  <c r="AC23" i="40"/>
  <c r="AA23" i="40"/>
  <c r="Z23" i="40"/>
  <c r="X23" i="40"/>
  <c r="W23" i="40"/>
  <c r="U23" i="40"/>
  <c r="T23" i="40"/>
  <c r="R23" i="40"/>
  <c r="Q23" i="40"/>
  <c r="O23" i="40"/>
  <c r="N23" i="40"/>
  <c r="L23" i="40"/>
  <c r="K23" i="40"/>
  <c r="I23" i="40"/>
  <c r="H23" i="40"/>
  <c r="F23" i="40"/>
  <c r="E23" i="40"/>
  <c r="C23" i="40"/>
  <c r="B23" i="40"/>
  <c r="AY22" i="40"/>
  <c r="AX22" i="40"/>
  <c r="AV22" i="40"/>
  <c r="AU22" i="40"/>
  <c r="AS22" i="40"/>
  <c r="AR22" i="40"/>
  <c r="AP22" i="40"/>
  <c r="AN22" i="40"/>
  <c r="AL22" i="40"/>
  <c r="AJ22" i="40"/>
  <c r="AI22" i="40"/>
  <c r="AG22" i="40"/>
  <c r="AF22" i="40"/>
  <c r="AD22" i="40"/>
  <c r="AC22" i="40"/>
  <c r="AA22" i="40"/>
  <c r="Z22" i="40"/>
  <c r="X22" i="40"/>
  <c r="W22" i="40"/>
  <c r="U22" i="40"/>
  <c r="T22" i="40"/>
  <c r="R22" i="40"/>
  <c r="Q22" i="40"/>
  <c r="O22" i="40"/>
  <c r="N22" i="40"/>
  <c r="L22" i="40"/>
  <c r="K22" i="40"/>
  <c r="I22" i="40"/>
  <c r="H22" i="40"/>
  <c r="F22" i="40"/>
  <c r="E22" i="40"/>
  <c r="C22" i="40"/>
  <c r="B22" i="40"/>
  <c r="AY21" i="40"/>
  <c r="AX21" i="40"/>
  <c r="AV21" i="40"/>
  <c r="AU21" i="40"/>
  <c r="AS21" i="40"/>
  <c r="AR21" i="40"/>
  <c r="AP21" i="40"/>
  <c r="AN21" i="40"/>
  <c r="AL21" i="40"/>
  <c r="AJ21" i="40"/>
  <c r="AI21" i="40"/>
  <c r="AG21" i="40"/>
  <c r="AF21" i="40"/>
  <c r="AD21" i="40"/>
  <c r="AC21" i="40"/>
  <c r="AA21" i="40"/>
  <c r="Z21" i="40"/>
  <c r="X21" i="40"/>
  <c r="W21" i="40"/>
  <c r="U21" i="40"/>
  <c r="T21" i="40"/>
  <c r="R21" i="40"/>
  <c r="Q21" i="40"/>
  <c r="O21" i="40"/>
  <c r="N21" i="40"/>
  <c r="L21" i="40"/>
  <c r="K21" i="40"/>
  <c r="I21" i="40"/>
  <c r="H21" i="40"/>
  <c r="F21" i="40"/>
  <c r="E21" i="40"/>
  <c r="C21" i="40"/>
  <c r="B21" i="40"/>
  <c r="AY20" i="40"/>
  <c r="AX20" i="40"/>
  <c r="AV20" i="40"/>
  <c r="AU20" i="40"/>
  <c r="AS20" i="40"/>
  <c r="AR20" i="40"/>
  <c r="AP20" i="40"/>
  <c r="AN20" i="40"/>
  <c r="AL20" i="40"/>
  <c r="AJ20" i="40"/>
  <c r="AI20" i="40"/>
  <c r="AG20" i="40"/>
  <c r="AF20" i="40"/>
  <c r="AD20" i="40"/>
  <c r="AC20" i="40"/>
  <c r="AA20" i="40"/>
  <c r="Z20" i="40"/>
  <c r="X20" i="40"/>
  <c r="W20" i="40"/>
  <c r="U20" i="40"/>
  <c r="T20" i="40"/>
  <c r="R20" i="40"/>
  <c r="Q20" i="40"/>
  <c r="O20" i="40"/>
  <c r="N20" i="40"/>
  <c r="L20" i="40"/>
  <c r="K20" i="40"/>
  <c r="I20" i="40"/>
  <c r="H20" i="40"/>
  <c r="F20" i="40"/>
  <c r="E20" i="40"/>
  <c r="C20" i="40"/>
  <c r="B20" i="40"/>
  <c r="AY19" i="40"/>
  <c r="AX19" i="40"/>
  <c r="AV19" i="40"/>
  <c r="AU19" i="40"/>
  <c r="AS19" i="40"/>
  <c r="AR19" i="40"/>
  <c r="AP19" i="40"/>
  <c r="AN19" i="40"/>
  <c r="AL19" i="40"/>
  <c r="AJ19" i="40"/>
  <c r="AI19" i="40"/>
  <c r="AG19" i="40"/>
  <c r="AF19" i="40"/>
  <c r="AD19" i="40"/>
  <c r="AC19" i="40"/>
  <c r="AA19" i="40"/>
  <c r="Z19" i="40"/>
  <c r="X19" i="40"/>
  <c r="W19" i="40"/>
  <c r="U19" i="40"/>
  <c r="T19" i="40"/>
  <c r="R19" i="40"/>
  <c r="Q19" i="40"/>
  <c r="O19" i="40"/>
  <c r="N19" i="40"/>
  <c r="L19" i="40"/>
  <c r="K19" i="40"/>
  <c r="I19" i="40"/>
  <c r="H19" i="40"/>
  <c r="F19" i="40"/>
  <c r="E19" i="40"/>
  <c r="C19" i="40"/>
  <c r="B19" i="40"/>
  <c r="AY18" i="40"/>
  <c r="AX18" i="40"/>
  <c r="AV18" i="40"/>
  <c r="AU18" i="40"/>
  <c r="AS18" i="40"/>
  <c r="AR18" i="40"/>
  <c r="AP18" i="40"/>
  <c r="AN18" i="40"/>
  <c r="AL18" i="40"/>
  <c r="AJ18" i="40"/>
  <c r="AI18" i="40"/>
  <c r="AG18" i="40"/>
  <c r="AF18" i="40"/>
  <c r="AD18" i="40"/>
  <c r="AC18" i="40"/>
  <c r="AA18" i="40"/>
  <c r="Z18" i="40"/>
  <c r="X18" i="40"/>
  <c r="W18" i="40"/>
  <c r="U18" i="40"/>
  <c r="T18" i="40"/>
  <c r="R18" i="40"/>
  <c r="Q18" i="40"/>
  <c r="O18" i="40"/>
  <c r="N18" i="40"/>
  <c r="L18" i="40"/>
  <c r="K18" i="40"/>
  <c r="I18" i="40"/>
  <c r="H18" i="40"/>
  <c r="F18" i="40"/>
  <c r="E18" i="40"/>
  <c r="C18" i="40"/>
  <c r="B18" i="40"/>
  <c r="AY17" i="40"/>
  <c r="AX17" i="40"/>
  <c r="AV17" i="40"/>
  <c r="AU17" i="40"/>
  <c r="AS17" i="40"/>
  <c r="AR17" i="40"/>
  <c r="AP17" i="40"/>
  <c r="AN17" i="40"/>
  <c r="AL17" i="40"/>
  <c r="AJ17" i="40"/>
  <c r="AI17" i="40"/>
  <c r="AG17" i="40"/>
  <c r="AF17" i="40"/>
  <c r="AD17" i="40"/>
  <c r="AC17" i="40"/>
  <c r="AA17" i="40"/>
  <c r="Z17" i="40"/>
  <c r="X17" i="40"/>
  <c r="W17" i="40"/>
  <c r="U17" i="40"/>
  <c r="T17" i="40"/>
  <c r="R17" i="40"/>
  <c r="Q17" i="40"/>
  <c r="O17" i="40"/>
  <c r="N17" i="40"/>
  <c r="L17" i="40"/>
  <c r="K17" i="40"/>
  <c r="I17" i="40"/>
  <c r="H17" i="40"/>
  <c r="F17" i="40"/>
  <c r="E17" i="40"/>
  <c r="C17" i="40"/>
  <c r="B17" i="40"/>
  <c r="AY16" i="40"/>
  <c r="AX16" i="40"/>
  <c r="AV16" i="40"/>
  <c r="AU16" i="40"/>
  <c r="AS16" i="40"/>
  <c r="AR16" i="40"/>
  <c r="AP16" i="40"/>
  <c r="AN16" i="40"/>
  <c r="AL16" i="40"/>
  <c r="AJ16" i="40"/>
  <c r="AI16" i="40"/>
  <c r="AG16" i="40"/>
  <c r="AF16" i="40"/>
  <c r="AD16" i="40"/>
  <c r="AC16" i="40"/>
  <c r="AA16" i="40"/>
  <c r="Z16" i="40"/>
  <c r="X16" i="40"/>
  <c r="W16" i="40"/>
  <c r="U16" i="40"/>
  <c r="T16" i="40"/>
  <c r="R16" i="40"/>
  <c r="Q16" i="40"/>
  <c r="O16" i="40"/>
  <c r="N16" i="40"/>
  <c r="L16" i="40"/>
  <c r="K16" i="40"/>
  <c r="I16" i="40"/>
  <c r="H16" i="40"/>
  <c r="F16" i="40"/>
  <c r="E16" i="40"/>
  <c r="C16" i="40"/>
  <c r="B16" i="40"/>
  <c r="AX15" i="40"/>
  <c r="AU15" i="40"/>
  <c r="AR15" i="40"/>
  <c r="AP15" i="40"/>
  <c r="AN15" i="40"/>
  <c r="AL15" i="40"/>
  <c r="AI15" i="40"/>
  <c r="AF15" i="40"/>
  <c r="AC15" i="40"/>
  <c r="Z15" i="40"/>
  <c r="W15" i="40"/>
  <c r="T15" i="40"/>
  <c r="Q15" i="40"/>
  <c r="N15" i="40"/>
  <c r="K15" i="40"/>
  <c r="H15" i="40"/>
  <c r="E15" i="40"/>
  <c r="B15" i="40"/>
  <c r="AY14" i="40"/>
  <c r="AX14" i="40"/>
  <c r="AV14" i="40"/>
  <c r="AU14" i="40"/>
  <c r="AS14" i="40"/>
  <c r="AR14" i="40"/>
  <c r="AP14" i="40"/>
  <c r="AN14" i="40"/>
  <c r="AL14" i="40"/>
  <c r="AJ14" i="40"/>
  <c r="AI14" i="40"/>
  <c r="AG14" i="40"/>
  <c r="AF14" i="40"/>
  <c r="AD14" i="40"/>
  <c r="AC14" i="40"/>
  <c r="AA14" i="40"/>
  <c r="Z14" i="40"/>
  <c r="X14" i="40"/>
  <c r="W14" i="40"/>
  <c r="U14" i="40"/>
  <c r="T14" i="40"/>
  <c r="R14" i="40"/>
  <c r="Q14" i="40"/>
  <c r="O14" i="40"/>
  <c r="N14" i="40"/>
  <c r="L14" i="40"/>
  <c r="K14" i="40"/>
  <c r="I14" i="40"/>
  <c r="H14" i="40"/>
  <c r="F14" i="40"/>
  <c r="E14" i="40"/>
  <c r="C14" i="40"/>
  <c r="B14" i="40"/>
  <c r="AX13" i="40"/>
  <c r="AU13" i="40"/>
  <c r="AR13" i="40"/>
  <c r="AP13" i="40"/>
  <c r="AN13" i="40"/>
  <c r="AL13" i="40"/>
  <c r="AI13" i="40"/>
  <c r="AF13" i="40"/>
  <c r="AC13" i="40"/>
  <c r="Z13" i="40"/>
  <c r="W13" i="40"/>
  <c r="T13" i="40"/>
  <c r="Q13" i="40"/>
  <c r="N13" i="40"/>
  <c r="K13" i="40"/>
  <c r="H13" i="40"/>
  <c r="E13" i="40"/>
  <c r="B13" i="40"/>
  <c r="AY12" i="40"/>
  <c r="AX12" i="40"/>
  <c r="AV12" i="40"/>
  <c r="AU12" i="40"/>
  <c r="AS12" i="40"/>
  <c r="AR12" i="40"/>
  <c r="AP12" i="40"/>
  <c r="AN12" i="40"/>
  <c r="AL12" i="40"/>
  <c r="AJ12" i="40"/>
  <c r="AI12" i="40"/>
  <c r="AG12" i="40"/>
  <c r="AF12" i="40"/>
  <c r="AD12" i="40"/>
  <c r="AC12" i="40"/>
  <c r="AA12" i="40"/>
  <c r="Z12" i="40"/>
  <c r="X12" i="40"/>
  <c r="W12" i="40"/>
  <c r="U12" i="40"/>
  <c r="T12" i="40"/>
  <c r="R12" i="40"/>
  <c r="Q12" i="40"/>
  <c r="O12" i="40"/>
  <c r="N12" i="40"/>
  <c r="L12" i="40"/>
  <c r="K12" i="40"/>
  <c r="I12" i="40"/>
  <c r="H12" i="40"/>
  <c r="F12" i="40"/>
  <c r="E12" i="40"/>
  <c r="C12" i="40"/>
  <c r="B12" i="40"/>
  <c r="AY11" i="40"/>
  <c r="AX11" i="40"/>
  <c r="AV11" i="40"/>
  <c r="AU11" i="40"/>
  <c r="AS11" i="40"/>
  <c r="AR11" i="40"/>
  <c r="AP11" i="40"/>
  <c r="AN11" i="40"/>
  <c r="AL11" i="40"/>
  <c r="AJ11" i="40"/>
  <c r="AI11" i="40"/>
  <c r="AG11" i="40"/>
  <c r="AF11" i="40"/>
  <c r="AD11" i="40"/>
  <c r="AC11" i="40"/>
  <c r="AA11" i="40"/>
  <c r="Z11" i="40"/>
  <c r="X11" i="40"/>
  <c r="W11" i="40"/>
  <c r="U11" i="40"/>
  <c r="T11" i="40"/>
  <c r="R11" i="40"/>
  <c r="Q11" i="40"/>
  <c r="O11" i="40"/>
  <c r="N11" i="40"/>
  <c r="L11" i="40"/>
  <c r="K11" i="40"/>
  <c r="I11" i="40"/>
  <c r="H11" i="40"/>
  <c r="F11" i="40"/>
  <c r="E11" i="40"/>
  <c r="C11" i="40"/>
  <c r="B11" i="40"/>
  <c r="AY10" i="40"/>
  <c r="AX10" i="40"/>
  <c r="AV10" i="40"/>
  <c r="AU10" i="40"/>
  <c r="AS10" i="40"/>
  <c r="AR10" i="40"/>
  <c r="AP10" i="40"/>
  <c r="AN10" i="40"/>
  <c r="AL10" i="40"/>
  <c r="AJ10" i="40"/>
  <c r="AI10" i="40"/>
  <c r="AG10" i="40"/>
  <c r="AF10" i="40"/>
  <c r="AD10" i="40"/>
  <c r="AC10" i="40"/>
  <c r="AA10" i="40"/>
  <c r="Z10" i="40"/>
  <c r="X10" i="40"/>
  <c r="W10" i="40"/>
  <c r="U10" i="40"/>
  <c r="T10" i="40"/>
  <c r="R10" i="40"/>
  <c r="Q10" i="40"/>
  <c r="O10" i="40"/>
  <c r="N10" i="40"/>
  <c r="L10" i="40"/>
  <c r="K10" i="40"/>
  <c r="I10" i="40"/>
  <c r="H10" i="40"/>
  <c r="F10" i="40"/>
  <c r="E10" i="40"/>
  <c r="C10" i="40"/>
  <c r="B10" i="40"/>
  <c r="AX9" i="40"/>
  <c r="AU9" i="40"/>
  <c r="AR9" i="40"/>
  <c r="AP9" i="40"/>
  <c r="AN9" i="40"/>
  <c r="AL9" i="40"/>
  <c r="AI9" i="40"/>
  <c r="AF9" i="40"/>
  <c r="AC9" i="40"/>
  <c r="Z9" i="40"/>
  <c r="W9" i="40"/>
  <c r="T9" i="40"/>
  <c r="Q9" i="40"/>
  <c r="N9" i="40"/>
  <c r="K9" i="40"/>
  <c r="H9" i="40"/>
  <c r="E9" i="40"/>
  <c r="B9" i="40"/>
  <c r="AY8" i="40"/>
  <c r="AX8" i="40"/>
  <c r="AV8" i="40"/>
  <c r="AU8" i="40"/>
  <c r="AS8" i="40"/>
  <c r="AR8" i="40"/>
  <c r="AP8" i="40"/>
  <c r="AN8" i="40"/>
  <c r="AL8" i="40"/>
  <c r="AJ8" i="40"/>
  <c r="AI8" i="40"/>
  <c r="AG8" i="40"/>
  <c r="AF8" i="40"/>
  <c r="AD8" i="40"/>
  <c r="AC8" i="40"/>
  <c r="AA8" i="40"/>
  <c r="Z8" i="40"/>
  <c r="X8" i="40"/>
  <c r="W8" i="40"/>
  <c r="U8" i="40"/>
  <c r="T8" i="40"/>
  <c r="R8" i="40"/>
  <c r="Q8" i="40"/>
  <c r="O8" i="40"/>
  <c r="N8" i="40"/>
  <c r="L8" i="40"/>
  <c r="K8" i="40"/>
  <c r="I8" i="40"/>
  <c r="H8" i="40"/>
  <c r="F8" i="40"/>
  <c r="E8" i="40"/>
  <c r="C8" i="40"/>
  <c r="B8" i="40"/>
  <c r="AY7" i="40"/>
  <c r="AX7" i="40"/>
  <c r="AV7" i="40"/>
  <c r="AU7" i="40"/>
  <c r="AS7" i="40"/>
  <c r="AR7" i="40"/>
  <c r="AP7" i="40"/>
  <c r="AN7" i="40"/>
  <c r="AL7" i="40"/>
  <c r="AJ7" i="40"/>
  <c r="AI7" i="40"/>
  <c r="AG7" i="40"/>
  <c r="AF7" i="40"/>
  <c r="AD7" i="40"/>
  <c r="AC7" i="40"/>
  <c r="AA7" i="40"/>
  <c r="Z7" i="40"/>
  <c r="X7" i="40"/>
  <c r="W7" i="40"/>
  <c r="U7" i="40"/>
  <c r="T7" i="40"/>
  <c r="R7" i="40"/>
  <c r="Q7" i="40"/>
  <c r="O7" i="40"/>
  <c r="N7" i="40"/>
  <c r="L7" i="40"/>
  <c r="K7" i="40"/>
  <c r="I7" i="40"/>
  <c r="H7" i="40"/>
  <c r="F7" i="40"/>
  <c r="E7" i="40"/>
  <c r="C7" i="40"/>
  <c r="B7" i="40"/>
  <c r="AY6" i="40"/>
  <c r="AX6" i="40"/>
  <c r="AV6" i="40"/>
  <c r="AU6" i="40"/>
  <c r="AS6" i="40"/>
  <c r="AR6" i="40"/>
  <c r="AP6" i="40"/>
  <c r="AN6" i="40"/>
  <c r="AL6" i="40"/>
  <c r="AJ6" i="40"/>
  <c r="AI6" i="40"/>
  <c r="AG6" i="40"/>
  <c r="AF6" i="40"/>
  <c r="AD6" i="40"/>
  <c r="AC6" i="40"/>
  <c r="AA6" i="40"/>
  <c r="Z6" i="40"/>
  <c r="X6" i="40"/>
  <c r="W6" i="40"/>
  <c r="U6" i="40"/>
  <c r="T6" i="40"/>
  <c r="R6" i="40"/>
  <c r="Q6" i="40"/>
  <c r="O6" i="40"/>
  <c r="N6" i="40"/>
  <c r="L6" i="40"/>
  <c r="K6" i="40"/>
  <c r="I6" i="40"/>
  <c r="H6" i="40"/>
  <c r="F6" i="40"/>
  <c r="E6" i="40"/>
  <c r="C6" i="40"/>
  <c r="B6" i="40"/>
  <c r="T27" i="40"/>
  <c r="W27" i="40"/>
  <c r="Z27" i="40"/>
  <c r="E27" i="40"/>
  <c r="AF27" i="40"/>
  <c r="B27" i="40"/>
  <c r="AL27" i="40"/>
  <c r="AN27" i="40"/>
  <c r="H27" i="40"/>
  <c r="AP27" i="40"/>
  <c r="AX27" i="40"/>
  <c r="AI27" i="40"/>
  <c r="Q27" i="40"/>
  <c r="AR27" i="40"/>
  <c r="AU27" i="40"/>
  <c r="K27" i="40"/>
  <c r="AC27" i="40"/>
  <c r="N27" i="40"/>
</calcChain>
</file>

<file path=xl/sharedStrings.xml><?xml version="1.0" encoding="utf-8"?>
<sst xmlns="http://schemas.openxmlformats.org/spreadsheetml/2006/main" count="613" uniqueCount="85">
  <si>
    <t>Region</t>
  </si>
  <si>
    <t>Antal undersökta</t>
  </si>
  <si>
    <t>Andel (%) kariesfria</t>
  </si>
  <si>
    <t>Antal kariesfria</t>
  </si>
  <si>
    <t>Antal 3-åringar i regionen</t>
  </si>
  <si>
    <t>Täckningsgrad (%)</t>
  </si>
  <si>
    <t>Flickor</t>
  </si>
  <si>
    <t>Pojkar</t>
  </si>
  <si>
    <t>Totalt</t>
  </si>
  <si>
    <t>Region Stockholm</t>
  </si>
  <si>
    <t>Region Sörmland</t>
  </si>
  <si>
    <t>Region Östergötland</t>
  </si>
  <si>
    <t>Region Jönköpings län</t>
  </si>
  <si>
    <t>Region Kronoberg</t>
  </si>
  <si>
    <t>Region Kalmar</t>
  </si>
  <si>
    <t>Region Gotland</t>
  </si>
  <si>
    <t>Region Blekinge</t>
  </si>
  <si>
    <t>Region Skåne</t>
  </si>
  <si>
    <t>Region Halland</t>
  </si>
  <si>
    <t>Västra Götalandsregionen</t>
  </si>
  <si>
    <t>Region Örebro län</t>
  </si>
  <si>
    <t>Region Västmanland</t>
  </si>
  <si>
    <t>Region Gävleborg</t>
  </si>
  <si>
    <t>Region Västernorrland</t>
  </si>
  <si>
    <t>Region Jämtland Härjedalen</t>
  </si>
  <si>
    <t>Hela riket</t>
  </si>
  <si>
    <t xml:space="preserve">Flickor </t>
  </si>
  <si>
    <t>Region Dalarna</t>
  </si>
  <si>
    <t>Region Västerbotten</t>
  </si>
  <si>
    <t>Region Uppsala</t>
  </si>
  <si>
    <t>Antal 6-åringar i regionen</t>
  </si>
  <si>
    <t>Antal kariesfria av undersökta</t>
  </si>
  <si>
    <t>Andel (%) DFT = 0</t>
  </si>
  <si>
    <t>Antal DFT = 0</t>
  </si>
  <si>
    <t>Medelvärde DFT</t>
  </si>
  <si>
    <t>Antal 12-åringar i landsinget/regionen</t>
  </si>
  <si>
    <t xml:space="preserve">Pojkar </t>
  </si>
  <si>
    <t>Andel (%) DFS-a = 0</t>
  </si>
  <si>
    <t>Medelvärde DFSa</t>
  </si>
  <si>
    <t>Antal 19-åringar i regionen*</t>
  </si>
  <si>
    <t>Kvinnor</t>
  </si>
  <si>
    <t>Män</t>
  </si>
  <si>
    <t>Region Stockholm***</t>
  </si>
  <si>
    <t>Region Östergötland**</t>
  </si>
  <si>
    <t>Region Gotland**</t>
  </si>
  <si>
    <t>Region Skåne**</t>
  </si>
  <si>
    <t xml:space="preserve">Region Stockholm </t>
  </si>
  <si>
    <t>Tabell 1. Antal undersökta 3-åringar, andel (%) kariesfria av undersökta 3-åringar samt andel (%) undersökta av befintliga 3-åringar i riket 2024.</t>
  </si>
  <si>
    <t>Region Värmland</t>
  </si>
  <si>
    <t>Region Norrbotten</t>
  </si>
  <si>
    <t>Tabell 2a. Antal undersökta 6-åringar, andel (%) kariesfria av undersökta 6-åringar samt andel (%) undersökta av befintliga 6-åringar i riket 2024.</t>
  </si>
  <si>
    <t>2023-2024</t>
  </si>
  <si>
    <t>Region Östergötland*</t>
  </si>
  <si>
    <t>Region Gotland*</t>
  </si>
  <si>
    <t>Region Skåne*</t>
  </si>
  <si>
    <t>I kolumner som anger år 2023-2024 redovisas andel och antal kariesfria samt täckningsgrad för barn födda 2018 registrerade vid senaste undersökning under en 24 månaders period (2023-2024), för de regioner som kan redovisa detta.</t>
  </si>
  <si>
    <t>*Har bara rapporterat in uppgifter för 2024</t>
  </si>
  <si>
    <t>Tabell 2b. Antal undersökta 6-åringar och andel (%) kariesfria av undersökta 6-åringar i riket 2023-2024.</t>
  </si>
  <si>
    <t>* Regioner vars värde för år 2024 används även för värdet för 2023-2024.</t>
  </si>
  <si>
    <t>Tabell 3a. Antal undersökta 12-åringar och andel (%) kariesfria (DFT=0) av undersökta 12-åringar, medelvärde för DTF samt andel undersökta undersökta av befintliga 12-åringar i riket 2024.</t>
  </si>
  <si>
    <t>I kolumner som anger år 2023-2024 redovisas andel DFT=0, antal DFT=0 samt täckning för barn födda 2012 registrerade vid senaste undersökning under en 24 månaders period (2023-2024), för de regioner som kan redovisa detta.</t>
  </si>
  <si>
    <t>Tabell 3b. Antal undersökta 12-åringar och andel (%) kariesfria av undersökta 12-åringar i riket 2023-2024.</t>
  </si>
  <si>
    <t>Tabell 4a. Antal undersökta 19-åringar, andel (%) kariesfria och andel (%) kariesfria approximalt samt medelvärde för DFT och DFS-a år 2024.</t>
  </si>
  <si>
    <t>2022-2024</t>
  </si>
  <si>
    <t>Region Uppsala*</t>
  </si>
  <si>
    <t>Region Blekinge****</t>
  </si>
  <si>
    <t>Region Örebro län*</t>
  </si>
  <si>
    <t>Region Västmanland*</t>
  </si>
  <si>
    <t>I kolumner som anger år 2022-2024 redovisas andel DFT=0, antal DFT=0 samt täckning för ungdomar födda 2005 registrerade vid senaste undersökning under en 36 månaders period (2022-2024), för de regioner som kan redovisa detta.</t>
  </si>
  <si>
    <t>*Har kunnat rapportera DFT/DFS-a för 2024 och 2023 men inte för 2022</t>
  </si>
  <si>
    <t>**Har kunnat rapportera DFT/DFS-a för 2024 men inte för 2023 och 2022</t>
  </si>
  <si>
    <t>***har kunnat leverera DFT för 2022, 2023 och 2024 men DFS-a bara för 2024</t>
  </si>
  <si>
    <t>**** Har rapporterat antal undersökta alla år men saknar dft och dfs-a för 2022</t>
  </si>
  <si>
    <t>Tabell 4b. Antal undersökta 19-åringar och andel (%) kariesfria av undersökta 19-åringar i riket 2023-2024.</t>
  </si>
  <si>
    <t>*Regioner vars värde för år 2023 och 2024 används för värdet för 2022-2024.</t>
  </si>
  <si>
    <t>**Regioner vars värde för år 2024 används för värdet för 2022-2024.</t>
  </si>
  <si>
    <t>Tabell 4c. Antal undersökta 19-åringar och andel (%) kariesfria av undersökta 19-åringar i riket 2022-2024.</t>
  </si>
  <si>
    <t>Tabell 4a. Antal undersökta 23-åringar, andel (%) kariesfria och andel (%) kariesfria approximalt samt medelvärde för DFT och DFS-a år 2024.</t>
  </si>
  <si>
    <t>Region Västernorrland***</t>
  </si>
  <si>
    <t>***Har inte levererat några uppgifter om 23-åringar</t>
  </si>
  <si>
    <t>Region Västernorrland**</t>
  </si>
  <si>
    <t>*Regioner vars värde för år 2024 används för värdet för 2023-2024.</t>
  </si>
  <si>
    <t>**Har inte levererat några uppgifter om 23-åringar</t>
  </si>
  <si>
    <t>Tabell 5b. Antal undersökta 23-åringar och andel (%) kariesfria av undersökta 23-åringar i riket 2023-2024.</t>
  </si>
  <si>
    <t>Tabell 5c. Antal undersökta 23-åringar och andel (%) kariesfria av undersökta 23-åringar i riket 2022-2024.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</si>
</sst>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_ ;\-#,##0.00\ "/>
    <numFmt numFmtId="165" formatCode="#,##0_ ;\-#,##0\ "/>
    <numFmt numFmtId="166" formatCode="0.0"/>
  </numFmts>
  <fonts count="20" x14ac:knownFonts="1">
    <font>
      <sz val="8"/>
      <color theme="1"/>
      <name val="Century Gothic"/>
      <family val="2"/>
      <scheme val="minor"/>
    </font>
    <font>
      <sz val="10"/>
      <color theme="1"/>
      <name val="Century Gothic"/>
      <family val="2"/>
      <scheme val="minor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0"/>
      <color rgb="FF3F3F76"/>
      <name val="Century Gothic"/>
      <family val="2"/>
      <scheme val="minor"/>
    </font>
    <font>
      <b/>
      <sz val="10"/>
      <color rgb="FF3F3F3F"/>
      <name val="Century Gothic"/>
      <family val="2"/>
      <scheme val="minor"/>
    </font>
    <font>
      <b/>
      <sz val="10"/>
      <color rgb="FFFA7D00"/>
      <name val="Century Gothic"/>
      <family val="2"/>
      <scheme val="minor"/>
    </font>
    <font>
      <sz val="10"/>
      <color rgb="FFFA7D00"/>
      <name val="Century Gothic"/>
      <family val="2"/>
      <scheme val="minor"/>
    </font>
    <font>
      <b/>
      <sz val="10"/>
      <color theme="0"/>
      <name val="Century Gothic"/>
      <family val="2"/>
      <scheme val="minor"/>
    </font>
    <font>
      <sz val="10"/>
      <color rgb="FFFF0000"/>
      <name val="Century Gothic"/>
      <family val="2"/>
      <scheme val="minor"/>
    </font>
    <font>
      <i/>
      <sz val="10"/>
      <color rgb="FF7F7F7F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sz val="8"/>
      <color theme="1"/>
      <name val="Century Gothic"/>
      <family val="2"/>
      <scheme val="minor"/>
    </font>
    <font>
      <b/>
      <sz val="10"/>
      <color theme="1"/>
      <name val="Century Gothic"/>
      <family val="2"/>
      <scheme val="major"/>
    </font>
    <font>
      <sz val="7"/>
      <color theme="1"/>
      <name val="Century Gothic"/>
      <family val="2"/>
      <scheme val="minor"/>
    </font>
    <font>
      <b/>
      <sz val="8"/>
      <color theme="1"/>
      <name val="Century Gothic"/>
      <family val="2"/>
      <scheme val="minor"/>
    </font>
    <font>
      <sz val="8"/>
      <color rgb="FF000000"/>
      <name val="Century Gothic"/>
      <family val="2"/>
      <scheme val="minor"/>
    </font>
    <font>
      <sz val="11"/>
      <name val="Georgia"/>
      <family val="1"/>
    </font>
    <font>
      <sz val="8"/>
      <name val="Century Gothic"/>
      <family val="2"/>
      <scheme val="minor"/>
    </font>
    <font>
      <sz val="8.5"/>
      <color theme="1"/>
      <name val="Century Gothic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8F2E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/>
      <top/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/>
      <right/>
      <top/>
      <bottom style="thin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3" applyNumberFormat="0" applyAlignment="0" applyProtection="0"/>
    <xf numFmtId="0" fontId="5" fillId="3" borderId="4" applyNumberFormat="0" applyAlignment="0" applyProtection="0"/>
    <xf numFmtId="0" fontId="6" fillId="3" borderId="3" applyNumberFormat="0" applyAlignment="0" applyProtection="0"/>
    <xf numFmtId="0" fontId="7" fillId="0" borderId="5" applyNumberFormat="0" applyFill="0" applyAlignment="0" applyProtection="0"/>
    <xf numFmtId="0" fontId="8" fillId="4" borderId="6" applyNumberFormat="0" applyAlignment="0" applyProtection="0"/>
    <xf numFmtId="0" fontId="9" fillId="0" borderId="0" applyNumberFormat="0" applyFill="0" applyBorder="0" applyAlignment="0" applyProtection="0"/>
    <xf numFmtId="0" fontId="1" fillId="5" borderId="7" applyNumberFormat="0" applyFont="0" applyAlignment="0" applyProtection="0"/>
    <xf numFmtId="0" fontId="10" fillId="0" borderId="0" applyNumberFormat="0" applyFill="0" applyBorder="0" applyAlignment="0" applyProtection="0"/>
    <xf numFmtId="3" fontId="15" fillId="0" borderId="0" applyFill="0" applyBorder="0" applyProtection="0">
      <alignment vertical="center"/>
    </xf>
    <xf numFmtId="0" fontId="14" fillId="0" borderId="0" applyNumberFormat="0" applyFill="0" applyBorder="0" applyAlignment="0" applyProtection="0"/>
    <xf numFmtId="3" fontId="12" fillId="0" borderId="8" applyNumberFormat="0" applyFont="0" applyFill="0" applyAlignment="0" applyProtection="0">
      <alignment horizontal="right"/>
    </xf>
    <xf numFmtId="0" fontId="15" fillId="6" borderId="0" applyNumberFormat="0" applyFill="0" applyBorder="0" applyProtection="0">
      <alignment vertical="center"/>
    </xf>
    <xf numFmtId="0" fontId="15" fillId="6" borderId="9" applyNumberFormat="0" applyProtection="0">
      <alignment vertical="center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3" fontId="12" fillId="0" borderId="0" applyFill="0" applyBorder="0" applyAlignment="0" applyProtection="0">
      <alignment horizontal="right"/>
    </xf>
    <xf numFmtId="0" fontId="15" fillId="0" borderId="10" applyNumberFormat="0" applyFill="0" applyProtection="0">
      <alignment vertical="center"/>
    </xf>
    <xf numFmtId="9" fontId="12" fillId="0" borderId="0" applyFont="0" applyFill="0" applyBorder="0" applyAlignment="0" applyProtection="0"/>
    <xf numFmtId="0" fontId="17" fillId="0" borderId="0"/>
    <xf numFmtId="0" fontId="19" fillId="0" borderId="0"/>
  </cellStyleXfs>
  <cellXfs count="60">
    <xf numFmtId="0" fontId="0" fillId="0" borderId="0" xfId="0"/>
    <xf numFmtId="0" fontId="16" fillId="0" borderId="0" xfId="0" applyFont="1" applyAlignment="1">
      <alignment vertical="center"/>
    </xf>
    <xf numFmtId="1" fontId="0" fillId="0" borderId="0" xfId="0" applyNumberFormat="1" applyAlignment="1">
      <alignment horizontal="right"/>
    </xf>
    <xf numFmtId="9" fontId="0" fillId="0" borderId="0" xfId="26" applyFont="1" applyFill="1"/>
    <xf numFmtId="1" fontId="0" fillId="0" borderId="0" xfId="0" applyNumberFormat="1"/>
    <xf numFmtId="1" fontId="0" fillId="0" borderId="0" xfId="0" applyNumberFormat="1" applyAlignment="1">
      <alignment vertical="center"/>
    </xf>
    <xf numFmtId="0" fontId="16" fillId="0" borderId="0" xfId="0" applyFont="1"/>
    <xf numFmtId="0" fontId="15" fillId="0" borderId="10" xfId="25" applyFill="1">
      <alignment vertical="center"/>
    </xf>
    <xf numFmtId="9" fontId="12" fillId="0" borderId="0" xfId="26" applyFont="1" applyFill="1"/>
    <xf numFmtId="3" fontId="0" fillId="0" borderId="0" xfId="0" applyNumberFormat="1"/>
    <xf numFmtId="1" fontId="15" fillId="0" borderId="10" xfId="25" applyNumberFormat="1" applyFill="1">
      <alignment vertical="center"/>
    </xf>
    <xf numFmtId="9" fontId="15" fillId="0" borderId="10" xfId="25" applyNumberFormat="1" applyFill="1">
      <alignment vertical="center"/>
    </xf>
    <xf numFmtId="9" fontId="0" fillId="0" borderId="0" xfId="26" applyFont="1"/>
    <xf numFmtId="0" fontId="15" fillId="0" borderId="0" xfId="0" applyFont="1"/>
    <xf numFmtId="9" fontId="0" fillId="0" borderId="0" xfId="26" applyFont="1" applyAlignment="1"/>
    <xf numFmtId="9" fontId="12" fillId="0" borderId="0" xfId="26" applyFont="1" applyAlignment="1"/>
    <xf numFmtId="0" fontId="15" fillId="0" borderId="10" xfId="25">
      <alignment vertical="center"/>
    </xf>
    <xf numFmtId="3" fontId="15" fillId="0" borderId="10" xfId="25" applyNumberFormat="1">
      <alignment vertical="center"/>
    </xf>
    <xf numFmtId="9" fontId="15" fillId="0" borderId="10" xfId="25" applyNumberFormat="1">
      <alignment vertical="center"/>
    </xf>
    <xf numFmtId="9" fontId="0" fillId="0" borderId="0" xfId="0" applyNumberFormat="1"/>
    <xf numFmtId="3" fontId="12" fillId="0" borderId="0" xfId="26" applyNumberFormat="1" applyFont="1" applyAlignment="1"/>
    <xf numFmtId="1" fontId="12" fillId="0" borderId="0" xfId="26" applyNumberFormat="1" applyFont="1" applyAlignment="1"/>
    <xf numFmtId="0" fontId="12" fillId="0" borderId="0" xfId="26" applyNumberFormat="1" applyFont="1" applyAlignment="1"/>
    <xf numFmtId="0" fontId="15" fillId="0" borderId="10" xfId="25" applyNumberFormat="1">
      <alignment vertical="center"/>
    </xf>
    <xf numFmtId="9" fontId="12" fillId="0" borderId="0" xfId="26" applyFont="1" applyFill="1" applyAlignment="1"/>
    <xf numFmtId="2" fontId="0" fillId="0" borderId="0" xfId="0" applyNumberFormat="1"/>
    <xf numFmtId="0" fontId="0" fillId="0" borderId="0" xfId="0" applyAlignment="1">
      <alignment horizontal="right"/>
    </xf>
    <xf numFmtId="2" fontId="15" fillId="0" borderId="10" xfId="25" applyNumberFormat="1">
      <alignment vertical="center"/>
    </xf>
    <xf numFmtId="3" fontId="15" fillId="0" borderId="10" xfId="25" applyNumberFormat="1" applyAlignment="1">
      <alignment horizontal="right" vertical="center"/>
    </xf>
    <xf numFmtId="1" fontId="18" fillId="0" borderId="0" xfId="0" applyNumberFormat="1" applyFont="1"/>
    <xf numFmtId="1" fontId="15" fillId="0" borderId="10" xfId="25" applyNumberFormat="1">
      <alignment vertical="center"/>
    </xf>
    <xf numFmtId="0" fontId="15" fillId="0" borderId="14" xfId="25" applyBorder="1">
      <alignment vertical="center"/>
    </xf>
    <xf numFmtId="1" fontId="15" fillId="0" borderId="14" xfId="0" applyNumberFormat="1" applyFont="1" applyBorder="1" applyAlignment="1">
      <alignment horizontal="right"/>
    </xf>
    <xf numFmtId="9" fontId="15" fillId="0" borderId="14" xfId="25" applyNumberFormat="1" applyBorder="1">
      <alignment vertical="center"/>
    </xf>
    <xf numFmtId="0" fontId="0" fillId="0" borderId="0" xfId="0" applyAlignment="1">
      <alignment wrapText="1"/>
    </xf>
    <xf numFmtId="166" fontId="0" fillId="0" borderId="0" xfId="0" applyNumberFormat="1"/>
    <xf numFmtId="9" fontId="12" fillId="0" borderId="0" xfId="26" applyFont="1"/>
    <xf numFmtId="166" fontId="15" fillId="0" borderId="10" xfId="25" applyNumberFormat="1">
      <alignment vertical="center"/>
    </xf>
    <xf numFmtId="166" fontId="15" fillId="0" borderId="10" xfId="25" applyNumberFormat="1" applyFill="1">
      <alignment vertical="center"/>
    </xf>
    <xf numFmtId="1" fontId="0" fillId="0" borderId="14" xfId="0" applyNumberFormat="1" applyBorder="1"/>
    <xf numFmtId="0" fontId="12" fillId="0" borderId="0" xfId="28" applyFont="1"/>
    <xf numFmtId="0" fontId="15" fillId="7" borderId="11" xfId="20" applyFill="1" applyBorder="1">
      <alignment vertical="center"/>
    </xf>
    <xf numFmtId="0" fontId="15" fillId="7" borderId="9" xfId="20" applyFill="1">
      <alignment vertical="center"/>
    </xf>
    <xf numFmtId="0" fontId="15" fillId="7" borderId="12" xfId="20" applyFill="1" applyBorder="1">
      <alignment vertical="center"/>
    </xf>
    <xf numFmtId="0" fontId="15" fillId="7" borderId="9" xfId="20" applyFill="1">
      <alignment vertical="center"/>
    </xf>
    <xf numFmtId="0" fontId="15" fillId="7" borderId="13" xfId="20" applyFill="1" applyBorder="1">
      <alignment vertical="center"/>
    </xf>
    <xf numFmtId="0" fontId="15" fillId="7" borderId="0" xfId="20" applyFill="1" applyBorder="1">
      <alignment vertical="center"/>
    </xf>
    <xf numFmtId="0" fontId="15" fillId="7" borderId="15" xfId="20" applyFill="1" applyBorder="1">
      <alignment vertical="center"/>
    </xf>
    <xf numFmtId="0" fontId="15" fillId="7" borderId="9" xfId="20" applyFill="1" applyAlignment="1">
      <alignment horizontal="left" vertical="top"/>
    </xf>
    <xf numFmtId="0" fontId="15" fillId="7" borderId="12" xfId="20" applyFill="1" applyBorder="1" applyAlignment="1">
      <alignment horizontal="left" vertical="top"/>
    </xf>
    <xf numFmtId="0" fontId="15" fillId="7" borderId="0" xfId="20" applyFill="1" applyBorder="1" applyAlignment="1">
      <alignment horizontal="left" vertical="top"/>
    </xf>
    <xf numFmtId="0" fontId="15" fillId="7" borderId="9" xfId="20" applyFill="1" applyAlignment="1">
      <alignment horizontal="left" vertical="center"/>
    </xf>
    <xf numFmtId="0" fontId="15" fillId="7" borderId="12" xfId="20" applyFill="1" applyBorder="1" applyAlignment="1">
      <alignment horizontal="left" vertical="center"/>
    </xf>
    <xf numFmtId="0" fontId="15" fillId="7" borderId="13" xfId="20" applyFill="1" applyBorder="1">
      <alignment vertical="center"/>
    </xf>
    <xf numFmtId="0" fontId="0" fillId="7" borderId="13" xfId="0" applyFill="1" applyBorder="1" applyAlignment="1">
      <alignment vertical="center"/>
    </xf>
    <xf numFmtId="0" fontId="15" fillId="7" borderId="0" xfId="20" applyFill="1" applyBorder="1">
      <alignment vertical="center"/>
    </xf>
    <xf numFmtId="0" fontId="0" fillId="7" borderId="0" xfId="0" applyFill="1" applyAlignment="1">
      <alignment vertical="center"/>
    </xf>
    <xf numFmtId="0" fontId="15" fillId="7" borderId="12" xfId="20" applyFill="1" applyBorder="1" applyAlignment="1">
      <alignment vertical="center" wrapText="1"/>
    </xf>
    <xf numFmtId="0" fontId="15" fillId="7" borderId="9" xfId="20" applyFill="1" applyAlignment="1">
      <alignment horizontal="left" vertical="center" wrapText="1"/>
    </xf>
    <xf numFmtId="0" fontId="15" fillId="7" borderId="12" xfId="20" applyFill="1" applyBorder="1" applyAlignment="1">
      <alignment horizontal="left" vertical="center" wrapText="1"/>
    </xf>
  </cellXfs>
  <cellStyles count="29">
    <cellStyle name="Anteckning" xfId="14" builtinId="10" hidden="1"/>
    <cellStyle name="Beräkning" xfId="10" builtinId="22" hidden="1"/>
    <cellStyle name="Förklarande text" xfId="15" builtinId="53" hidden="1"/>
    <cellStyle name="Indata" xfId="8" builtinId="20" hidden="1"/>
    <cellStyle name="Kontrollcell" xfId="12" builtinId="23" hidden="1"/>
    <cellStyle name="Länkad cell" xfId="11" builtinId="24" hidden="1"/>
    <cellStyle name="Normal" xfId="0" builtinId="0" customBuiltin="1"/>
    <cellStyle name="Normal 2" xfId="27" xr:uid="{17A067C1-B08C-4A49-BAC6-6121533557CF}"/>
    <cellStyle name="Normal 3" xfId="28" xr:uid="{460497F7-6992-4033-AA60-5E478A09A305}"/>
    <cellStyle name="Procent" xfId="26" builtinId="5"/>
    <cellStyle name="Rubrik" xfId="3" builtinId="15" customBuiltin="1"/>
    <cellStyle name="Rubrik 1" xfId="4" builtinId="16" customBuiltin="1"/>
    <cellStyle name="Rubrik 2" xfId="5" builtinId="17" hidden="1"/>
    <cellStyle name="Rubrik 3" xfId="6" builtinId="18" hidden="1"/>
    <cellStyle name="Rubrik 4" xfId="7" builtinId="19" hidden="1"/>
    <cellStyle name="SoS Förklaringstext" xfId="17" xr:uid="{00000000-0005-0000-0000-00000E000000}"/>
    <cellStyle name="SoS Kantlinjer Tabell" xfId="18" xr:uid="{00000000-0005-0000-0000-00000F000000}"/>
    <cellStyle name="SoS Summarad" xfId="19" xr:uid="{00000000-0005-0000-0000-000010000000}"/>
    <cellStyle name="SoS Tabell Sistarad" xfId="25" xr:uid="{00000000-0005-0000-0000-000011000000}"/>
    <cellStyle name="SoS Tabellhuvud" xfId="20" xr:uid="{00000000-0005-0000-0000-000012000000}"/>
    <cellStyle name="SoS Tabellrubrik 1" xfId="21" xr:uid="{00000000-0005-0000-0000-000013000000}"/>
    <cellStyle name="SoS Tabellrubrik 2" xfId="22" xr:uid="{00000000-0005-0000-0000-000014000000}"/>
    <cellStyle name="SoS Tabelltext" xfId="23" xr:uid="{00000000-0005-0000-0000-000015000000}"/>
    <cellStyle name="SoS Tal" xfId="24" xr:uid="{00000000-0005-0000-0000-000016000000}"/>
    <cellStyle name="Summa" xfId="16" builtinId="25" customBuiltin="1"/>
    <cellStyle name="Tusental" xfId="1" builtinId="3" customBuiltin="1"/>
    <cellStyle name="Tusental [0]" xfId="2" builtinId="6" customBuiltin="1"/>
    <cellStyle name="Utdata" xfId="9" builtinId="21" hidden="1"/>
    <cellStyle name="Varningstext" xfId="13" builtinId="11" hidden="1"/>
  </cellStyles>
  <dxfs count="6">
    <dxf>
      <border>
        <bottom style="medium">
          <color theme="8"/>
        </bottom>
      </border>
    </dxf>
    <dxf>
      <font>
        <b/>
        <i val="0"/>
      </font>
      <fill>
        <patternFill>
          <bgColor theme="0"/>
        </patternFill>
      </fill>
      <border>
        <left style="thin">
          <color rgb="FFFFFFFF"/>
        </left>
        <right style="thin">
          <color rgb="FFFFFFFF"/>
        </right>
        <top style="medium">
          <color theme="8"/>
        </top>
        <bottom style="thin">
          <color theme="8"/>
        </bottom>
        <vertical style="thin">
          <color rgb="FFFFFFFF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i val="0"/>
      </font>
      <border>
        <bottom style="medium">
          <color theme="8"/>
        </bottom>
      </border>
    </dxf>
    <dxf>
      <font>
        <b/>
        <i val="0"/>
      </font>
      <fill>
        <patternFill>
          <bgColor theme="0"/>
        </patternFill>
      </fill>
      <border>
        <top style="thin">
          <color theme="8"/>
        </top>
        <bottom style="medium">
          <color theme="8"/>
        </bottom>
      </border>
    </dxf>
    <dxf>
      <border>
        <left style="hair">
          <color theme="0" tint="-0.89996032593768116"/>
        </left>
        <right style="hair">
          <color theme="0" tint="-0.89996032593768116"/>
        </right>
        <top style="hair">
          <color theme="0" tint="-0.89996032593768116"/>
        </top>
        <bottom style="hair">
          <color theme="0" tint="-0.89996032593768116"/>
        </bottom>
        <vertical style="hair">
          <color theme="0" tint="-0.89996032593768116"/>
        </vertical>
        <horizontal style="hair">
          <color theme="0" tint="-0.89996032593768116"/>
        </horizontal>
      </border>
    </dxf>
  </dxfs>
  <tableStyles count="2" defaultTableStyle="TableStyleMedium2" defaultPivotStyle="PivotStyleLight16">
    <tableStyle name="SoS Tabell" pivot="0" count="3" xr9:uid="{00000000-0011-0000-FFFF-FFFF00000000}">
      <tableStyleElement type="wholeTable" dxfId="5"/>
      <tableStyleElement type="headerRow" dxfId="4"/>
      <tableStyleElement type="totalRow" dxfId="3"/>
    </tableStyle>
    <tableStyle name="SoS Tabell 2" pivot="0" count="3" xr9:uid="{00000000-0011-0000-FFFF-FFFF01000000}">
      <tableStyleElement type="wholeTable" dxfId="2"/>
      <tableStyleElement type="headerRow" dxfId="1"/>
      <tableStyleElement type="totalRow" dxfId="0"/>
    </tableStyle>
  </tableStyles>
  <colors>
    <mruColors>
      <color rgb="FFF8F2E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A\Delad\008-Projekt\EPI%20tandh&#228;lsa\Karies%20barn%202024\Bearbetning%20av%20material\Ber&#228;kning%20-%20Tabeller%2012-&#229;ringar%20karies%20hos%20barn%20och%20unga%202024.xlsx" TargetMode="External"/><Relationship Id="rId1" Type="http://schemas.openxmlformats.org/officeDocument/2006/relationships/externalLinkPath" Target="Ber&#228;kning%20-%20Tabeller%2012-&#229;ringar%20karies%20hos%20barn%20och%20ung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ket 2024"/>
      <sheetName val="Riket 2023-2024"/>
      <sheetName val="Riket DFT 2024"/>
      <sheetName val="Riket DFT 2023-2024"/>
      <sheetName val="Blekinge 2024"/>
      <sheetName val="Blekinge 2023"/>
      <sheetName val="Dalarna 2024"/>
      <sheetName val="Dalarna 2023"/>
      <sheetName val="Gotland 2024"/>
      <sheetName val="Gotland 2023"/>
      <sheetName val="Gävleborg 2024"/>
      <sheetName val="Gävleborg 2023"/>
      <sheetName val="Halland 2024"/>
      <sheetName val="Halland 2023"/>
      <sheetName val="Jämtland Härjedalen 2024"/>
      <sheetName val="Jämtland Härjedalen 2023"/>
      <sheetName val="Jönköping 2024"/>
      <sheetName val="Jönköping 2023"/>
      <sheetName val="Kalmar 2024"/>
      <sheetName val="Kalmar 2023"/>
      <sheetName val="Kronoberg 2024"/>
      <sheetName val="Kronoberg 2023"/>
      <sheetName val="Norrbotten 2024"/>
      <sheetName val="Norrbotten 2023"/>
      <sheetName val="Skåne 2024"/>
      <sheetName val="Skåne 2023"/>
      <sheetName val="Stockholm 2024"/>
      <sheetName val="Stockholm 2023"/>
      <sheetName val="Sörmland 2024"/>
      <sheetName val="Sörmland 2023"/>
      <sheetName val="Uppsala 2024"/>
      <sheetName val="Uppsala 2023"/>
      <sheetName val="Värmland 2024"/>
      <sheetName val="Värmland 2023"/>
      <sheetName val="Västerbotten 2024"/>
      <sheetName val="Västerbotten 2023"/>
      <sheetName val="Västernorrland 2024"/>
      <sheetName val="Västernorrland 2023"/>
      <sheetName val="Västmanland 2024"/>
      <sheetName val="Västmanland 2023"/>
      <sheetName val="Västra Götaland 2024"/>
      <sheetName val="Västra Götaland 2023"/>
      <sheetName val="Örebro 2024"/>
      <sheetName val="Örebro 2023"/>
      <sheetName val="Östergötland 2024"/>
      <sheetName val="Östergötland 2023"/>
    </sheetNames>
    <sheetDataSet>
      <sheetData sheetId="0"/>
      <sheetData sheetId="1"/>
      <sheetData sheetId="2"/>
      <sheetData sheetId="3"/>
      <sheetData sheetId="4">
        <row r="5">
          <cell r="B5">
            <v>391</v>
          </cell>
          <cell r="C5">
            <v>426</v>
          </cell>
          <cell r="D5">
            <v>817</v>
          </cell>
        </row>
        <row r="6">
          <cell r="B6">
            <v>890</v>
          </cell>
          <cell r="C6">
            <v>929</v>
          </cell>
          <cell r="D6">
            <v>1819</v>
          </cell>
        </row>
        <row r="13">
          <cell r="B13">
            <v>242</v>
          </cell>
          <cell r="C13">
            <v>262</v>
          </cell>
          <cell r="D13">
            <v>504</v>
          </cell>
        </row>
        <row r="39">
          <cell r="G39">
            <v>384</v>
          </cell>
          <cell r="H39">
            <v>340</v>
          </cell>
          <cell r="I39">
            <v>724</v>
          </cell>
        </row>
        <row r="41">
          <cell r="G41">
            <v>0.98209718670076729</v>
          </cell>
          <cell r="H41">
            <v>0.7981220657276995</v>
          </cell>
          <cell r="I41">
            <v>0.88616891064871484</v>
          </cell>
          <cell r="O41">
            <v>0.80125786163522017</v>
          </cell>
          <cell r="P41">
            <v>0.63075060532687655</v>
          </cell>
          <cell r="Q41">
            <v>0.71437384330660081</v>
          </cell>
        </row>
      </sheetData>
      <sheetData sheetId="5">
        <row r="5">
          <cell r="B5">
            <v>404</v>
          </cell>
          <cell r="C5">
            <v>400</v>
          </cell>
          <cell r="D5">
            <v>804</v>
          </cell>
        </row>
        <row r="13">
          <cell r="B13">
            <v>275</v>
          </cell>
          <cell r="C13">
            <v>308</v>
          </cell>
          <cell r="D13">
            <v>583</v>
          </cell>
        </row>
      </sheetData>
      <sheetData sheetId="6">
        <row r="5">
          <cell r="B5">
            <v>876</v>
          </cell>
          <cell r="C5">
            <v>973</v>
          </cell>
          <cell r="D5">
            <v>1849</v>
          </cell>
        </row>
        <row r="6">
          <cell r="B6">
            <v>1591</v>
          </cell>
          <cell r="C6">
            <v>1746</v>
          </cell>
          <cell r="D6">
            <v>3337</v>
          </cell>
        </row>
        <row r="13">
          <cell r="B13">
            <v>611</v>
          </cell>
          <cell r="C13">
            <v>715</v>
          </cell>
          <cell r="D13">
            <v>1326</v>
          </cell>
        </row>
        <row r="39">
          <cell r="G39">
            <v>486</v>
          </cell>
          <cell r="H39">
            <v>472</v>
          </cell>
          <cell r="I39">
            <v>958</v>
          </cell>
        </row>
        <row r="41">
          <cell r="G41">
            <v>0.5547945205479452</v>
          </cell>
          <cell r="H41">
            <v>0.48509763617677287</v>
          </cell>
          <cell r="I41">
            <v>0.51811790156841531</v>
          </cell>
          <cell r="O41">
            <v>0.5547945205479452</v>
          </cell>
          <cell r="P41">
            <v>0.48509763617677287</v>
          </cell>
          <cell r="Q41">
            <v>0.51811790156841531</v>
          </cell>
        </row>
      </sheetData>
      <sheetData sheetId="7">
        <row r="5">
          <cell r="B5">
            <v>574</v>
          </cell>
          <cell r="C5">
            <v>635</v>
          </cell>
          <cell r="D5">
            <v>1209</v>
          </cell>
        </row>
        <row r="13">
          <cell r="B13">
            <v>454</v>
          </cell>
          <cell r="C13">
            <v>500</v>
          </cell>
          <cell r="D13">
            <v>954</v>
          </cell>
        </row>
      </sheetData>
      <sheetData sheetId="8">
        <row r="5">
          <cell r="B5">
            <v>269</v>
          </cell>
          <cell r="C5">
            <v>266</v>
          </cell>
          <cell r="D5">
            <v>535</v>
          </cell>
        </row>
        <row r="6">
          <cell r="B6">
            <v>350</v>
          </cell>
          <cell r="C6">
            <v>350</v>
          </cell>
          <cell r="D6">
            <v>700</v>
          </cell>
        </row>
        <row r="13">
          <cell r="B13">
            <v>199</v>
          </cell>
          <cell r="C13">
            <v>215</v>
          </cell>
          <cell r="D13">
            <v>414</v>
          </cell>
        </row>
        <row r="39">
          <cell r="G39">
            <v>131</v>
          </cell>
          <cell r="H39">
            <v>90</v>
          </cell>
          <cell r="I39">
            <v>221</v>
          </cell>
        </row>
        <row r="41">
          <cell r="G41">
            <v>0.48698884758364314</v>
          </cell>
          <cell r="H41">
            <v>0.33834586466165412</v>
          </cell>
          <cell r="I41">
            <v>0.41308411214953272</v>
          </cell>
        </row>
      </sheetData>
      <sheetData sheetId="9"/>
      <sheetData sheetId="10">
        <row r="5">
          <cell r="B5">
            <v>821</v>
          </cell>
          <cell r="C5">
            <v>836</v>
          </cell>
          <cell r="D5">
            <v>1657</v>
          </cell>
        </row>
        <row r="6">
          <cell r="B6">
            <v>1643</v>
          </cell>
          <cell r="C6">
            <v>1671</v>
          </cell>
          <cell r="D6">
            <v>3314</v>
          </cell>
        </row>
        <row r="13">
          <cell r="B13">
            <v>556</v>
          </cell>
          <cell r="C13">
            <v>635</v>
          </cell>
          <cell r="D13">
            <v>1191</v>
          </cell>
        </row>
        <row r="39">
          <cell r="G39">
            <v>489</v>
          </cell>
          <cell r="H39">
            <v>351</v>
          </cell>
          <cell r="I39">
            <v>840</v>
          </cell>
        </row>
        <row r="41">
          <cell r="G41">
            <v>0.59561510353227776</v>
          </cell>
          <cell r="H41">
            <v>0.41985645933014354</v>
          </cell>
          <cell r="I41">
            <v>0.50694025347012672</v>
          </cell>
          <cell r="O41">
            <v>0.47932203389830508</v>
          </cell>
          <cell r="P41">
            <v>0.36304489264801559</v>
          </cell>
          <cell r="Q41">
            <v>0.41998671978751662</v>
          </cell>
        </row>
      </sheetData>
      <sheetData sheetId="11">
        <row r="5">
          <cell r="B5">
            <v>654</v>
          </cell>
          <cell r="C5">
            <v>701</v>
          </cell>
          <cell r="D5">
            <v>1355</v>
          </cell>
        </row>
        <row r="13">
          <cell r="B13">
            <v>525</v>
          </cell>
          <cell r="C13">
            <v>570</v>
          </cell>
          <cell r="D13">
            <v>1095</v>
          </cell>
        </row>
      </sheetData>
      <sheetData sheetId="12">
        <row r="5">
          <cell r="B5">
            <v>1189</v>
          </cell>
          <cell r="C5">
            <v>1259</v>
          </cell>
          <cell r="D5">
            <v>2448</v>
          </cell>
        </row>
        <row r="6">
          <cell r="B6">
            <v>2134</v>
          </cell>
          <cell r="C6">
            <v>2177</v>
          </cell>
          <cell r="D6">
            <v>4311</v>
          </cell>
        </row>
        <row r="13">
          <cell r="B13">
            <v>832</v>
          </cell>
          <cell r="C13">
            <v>918</v>
          </cell>
          <cell r="D13">
            <v>1750</v>
          </cell>
        </row>
        <row r="39">
          <cell r="G39">
            <v>738</v>
          </cell>
          <cell r="H39">
            <v>646</v>
          </cell>
          <cell r="I39">
            <v>1384</v>
          </cell>
        </row>
        <row r="41">
          <cell r="G41">
            <v>0.62068965517241381</v>
          </cell>
          <cell r="H41">
            <v>0.51310563939634635</v>
          </cell>
          <cell r="I41">
            <v>0.565359477124183</v>
          </cell>
          <cell r="O41">
            <v>0.51407716371220025</v>
          </cell>
          <cell r="P41">
            <v>0.45940594059405943</v>
          </cell>
          <cell r="Q41">
            <v>0.48603351955307261</v>
          </cell>
        </row>
      </sheetData>
      <sheetData sheetId="13">
        <row r="5">
          <cell r="B5">
            <v>761</v>
          </cell>
          <cell r="C5">
            <v>729</v>
          </cell>
          <cell r="D5">
            <v>1490</v>
          </cell>
        </row>
        <row r="13">
          <cell r="B13">
            <v>582</v>
          </cell>
          <cell r="C13">
            <v>585</v>
          </cell>
          <cell r="D13">
            <v>1167</v>
          </cell>
        </row>
      </sheetData>
      <sheetData sheetId="14">
        <row r="5">
          <cell r="B5">
            <v>440</v>
          </cell>
          <cell r="C5">
            <v>466</v>
          </cell>
          <cell r="D5">
            <v>906</v>
          </cell>
        </row>
        <row r="6">
          <cell r="B6">
            <v>732</v>
          </cell>
          <cell r="C6">
            <v>739</v>
          </cell>
          <cell r="D6">
            <v>1471</v>
          </cell>
        </row>
        <row r="13">
          <cell r="B13">
            <v>338</v>
          </cell>
          <cell r="C13">
            <v>357</v>
          </cell>
          <cell r="D13">
            <v>695</v>
          </cell>
        </row>
        <row r="39">
          <cell r="G39">
            <v>205</v>
          </cell>
          <cell r="H39">
            <v>222</v>
          </cell>
          <cell r="I39">
            <v>427</v>
          </cell>
        </row>
        <row r="41">
          <cell r="G41">
            <v>0.46590909090909088</v>
          </cell>
          <cell r="H41">
            <v>0.47639484978540775</v>
          </cell>
          <cell r="I41">
            <v>0.47130242825607066</v>
          </cell>
          <cell r="O41">
            <v>0.38945827232796487</v>
          </cell>
          <cell r="P41">
            <v>0.41702741702741702</v>
          </cell>
          <cell r="Q41">
            <v>0.40334302325581395</v>
          </cell>
        </row>
      </sheetData>
      <sheetData sheetId="15">
        <row r="5">
          <cell r="B5">
            <v>243</v>
          </cell>
          <cell r="C5">
            <v>227</v>
          </cell>
          <cell r="D5">
            <v>470</v>
          </cell>
        </row>
        <row r="13">
          <cell r="B13">
            <v>206</v>
          </cell>
          <cell r="C13">
            <v>187</v>
          </cell>
          <cell r="D13">
            <v>393</v>
          </cell>
        </row>
      </sheetData>
      <sheetData sheetId="16">
        <row r="5">
          <cell r="B5">
            <v>1726</v>
          </cell>
          <cell r="C5">
            <v>1913</v>
          </cell>
          <cell r="D5">
            <v>3639</v>
          </cell>
        </row>
        <row r="6">
          <cell r="B6">
            <v>2149</v>
          </cell>
          <cell r="C6">
            <v>2429</v>
          </cell>
          <cell r="D6">
            <v>4578</v>
          </cell>
        </row>
        <row r="13">
          <cell r="B13">
            <v>1183</v>
          </cell>
          <cell r="C13">
            <v>1353</v>
          </cell>
          <cell r="D13">
            <v>2536</v>
          </cell>
        </row>
        <row r="39">
          <cell r="G39">
            <v>1075</v>
          </cell>
          <cell r="H39">
            <v>1087</v>
          </cell>
          <cell r="I39">
            <v>2162</v>
          </cell>
        </row>
        <row r="41">
          <cell r="G41">
            <v>0.62282734646581694</v>
          </cell>
          <cell r="H41">
            <v>0.56821745948771563</v>
          </cell>
          <cell r="I41">
            <v>0.59411926353393785</v>
          </cell>
          <cell r="O41">
            <v>0.63450292397660824</v>
          </cell>
          <cell r="P41">
            <v>0.55430060816681148</v>
          </cell>
          <cell r="Q41">
            <v>0.59209921910886543</v>
          </cell>
        </row>
      </sheetData>
      <sheetData sheetId="17">
        <row r="5">
          <cell r="B5">
            <v>326</v>
          </cell>
          <cell r="C5">
            <v>389</v>
          </cell>
          <cell r="D5">
            <v>715</v>
          </cell>
        </row>
        <row r="13">
          <cell r="B13">
            <v>216</v>
          </cell>
          <cell r="C13">
            <v>291</v>
          </cell>
          <cell r="D13">
            <v>507</v>
          </cell>
        </row>
      </sheetData>
      <sheetData sheetId="18">
        <row r="5">
          <cell r="B5">
            <v>704</v>
          </cell>
          <cell r="C5">
            <v>687</v>
          </cell>
          <cell r="D5">
            <v>1391</v>
          </cell>
        </row>
        <row r="6">
          <cell r="B6">
            <v>1426</v>
          </cell>
          <cell r="C6">
            <v>1465</v>
          </cell>
          <cell r="D6">
            <v>2891</v>
          </cell>
        </row>
        <row r="13">
          <cell r="B13">
            <v>491</v>
          </cell>
          <cell r="C13">
            <v>517</v>
          </cell>
          <cell r="D13">
            <v>1008</v>
          </cell>
        </row>
        <row r="39">
          <cell r="G39">
            <v>395</v>
          </cell>
          <cell r="H39">
            <v>317</v>
          </cell>
          <cell r="I39">
            <v>712</v>
          </cell>
        </row>
        <row r="41">
          <cell r="G41">
            <v>0.56107954545454541</v>
          </cell>
          <cell r="H41">
            <v>0.46142649199417757</v>
          </cell>
          <cell r="I41">
            <v>0.51186196980589505</v>
          </cell>
          <cell r="O41">
            <v>0.49829351535836175</v>
          </cell>
          <cell r="P41">
            <v>0.41666666666666669</v>
          </cell>
          <cell r="Q41">
            <v>0.45720338983050846</v>
          </cell>
        </row>
      </sheetData>
      <sheetData sheetId="19">
        <row r="5">
          <cell r="B5">
            <v>468</v>
          </cell>
          <cell r="C5">
            <v>501</v>
          </cell>
          <cell r="D5">
            <v>969</v>
          </cell>
        </row>
        <row r="13">
          <cell r="B13">
            <v>355</v>
          </cell>
          <cell r="C13">
            <v>394</v>
          </cell>
          <cell r="D13">
            <v>749</v>
          </cell>
        </row>
      </sheetData>
      <sheetData sheetId="20">
        <row r="5">
          <cell r="B5">
            <v>734</v>
          </cell>
          <cell r="C5">
            <v>783</v>
          </cell>
          <cell r="D5">
            <v>1517</v>
          </cell>
        </row>
        <row r="6">
          <cell r="B6">
            <v>1176</v>
          </cell>
          <cell r="C6">
            <v>1259</v>
          </cell>
          <cell r="D6">
            <v>2435</v>
          </cell>
        </row>
        <row r="13">
          <cell r="B13">
            <v>504</v>
          </cell>
          <cell r="C13">
            <v>534</v>
          </cell>
          <cell r="D13">
            <v>1038</v>
          </cell>
        </row>
        <row r="39">
          <cell r="G39">
            <v>433</v>
          </cell>
          <cell r="H39">
            <v>506</v>
          </cell>
          <cell r="I39">
            <v>939</v>
          </cell>
        </row>
        <row r="41">
          <cell r="G41">
            <v>0.58991825613079019</v>
          </cell>
          <cell r="H41">
            <v>0.64623243933588759</v>
          </cell>
          <cell r="I41">
            <v>0.61898483849703367</v>
          </cell>
          <cell r="O41">
            <v>0.49014336917562723</v>
          </cell>
          <cell r="P41">
            <v>0.54940374787052815</v>
          </cell>
          <cell r="Q41">
            <v>0.52052401746724886</v>
          </cell>
        </row>
      </sheetData>
      <sheetData sheetId="21">
        <row r="5">
          <cell r="B5">
            <v>382</v>
          </cell>
          <cell r="C5">
            <v>391</v>
          </cell>
          <cell r="D5">
            <v>773</v>
          </cell>
        </row>
        <row r="13">
          <cell r="B13">
            <v>312</v>
          </cell>
          <cell r="C13">
            <v>311</v>
          </cell>
          <cell r="D13">
            <v>623</v>
          </cell>
        </row>
      </sheetData>
      <sheetData sheetId="22">
        <row r="5">
          <cell r="B5">
            <v>604</v>
          </cell>
          <cell r="C5">
            <v>651</v>
          </cell>
          <cell r="D5">
            <v>1255</v>
          </cell>
        </row>
        <row r="6">
          <cell r="B6">
            <v>1245</v>
          </cell>
          <cell r="C6">
            <v>1308</v>
          </cell>
          <cell r="D6">
            <v>2553</v>
          </cell>
        </row>
        <row r="13">
          <cell r="B13">
            <v>378</v>
          </cell>
          <cell r="C13">
            <v>440</v>
          </cell>
          <cell r="D13">
            <v>818</v>
          </cell>
        </row>
        <row r="39">
          <cell r="G39">
            <v>453</v>
          </cell>
          <cell r="H39">
            <v>390</v>
          </cell>
          <cell r="I39">
            <v>843</v>
          </cell>
        </row>
        <row r="41">
          <cell r="G41">
            <v>0.75</v>
          </cell>
          <cell r="H41">
            <v>0.59907834101382484</v>
          </cell>
          <cell r="I41">
            <v>0.67171314741035859</v>
          </cell>
          <cell r="O41">
            <v>0.59863364645602046</v>
          </cell>
          <cell r="P41">
            <v>0.492776886035313</v>
          </cell>
          <cell r="Q41">
            <v>0.5440628878775341</v>
          </cell>
        </row>
      </sheetData>
      <sheetData sheetId="23">
        <row r="5">
          <cell r="B5">
            <v>567</v>
          </cell>
          <cell r="C5">
            <v>595</v>
          </cell>
          <cell r="D5">
            <v>1162</v>
          </cell>
        </row>
        <row r="13">
          <cell r="B13">
            <v>439</v>
          </cell>
          <cell r="C13">
            <v>458</v>
          </cell>
          <cell r="D13">
            <v>897</v>
          </cell>
        </row>
      </sheetData>
      <sheetData sheetId="24">
        <row r="5">
          <cell r="B5">
            <v>7008</v>
          </cell>
          <cell r="C5">
            <v>7477</v>
          </cell>
          <cell r="D5">
            <v>14485</v>
          </cell>
        </row>
        <row r="6">
          <cell r="B6">
            <v>8530</v>
          </cell>
          <cell r="C6">
            <v>8992</v>
          </cell>
          <cell r="D6">
            <v>17522</v>
          </cell>
        </row>
        <row r="13">
          <cell r="B13">
            <v>4515</v>
          </cell>
          <cell r="C13">
            <v>4949</v>
          </cell>
          <cell r="D13">
            <v>9464</v>
          </cell>
        </row>
        <row r="39">
          <cell r="G39">
            <v>5451</v>
          </cell>
          <cell r="H39">
            <v>5245</v>
          </cell>
          <cell r="I39">
            <v>10696</v>
          </cell>
        </row>
        <row r="41">
          <cell r="G41">
            <v>0.77782534246575341</v>
          </cell>
          <cell r="H41">
            <v>0.70148455262805942</v>
          </cell>
          <cell r="I41">
            <v>0.73841905419399378</v>
          </cell>
        </row>
      </sheetData>
      <sheetData sheetId="25"/>
      <sheetData sheetId="26">
        <row r="5">
          <cell r="B5">
            <v>4325</v>
          </cell>
          <cell r="C5">
            <v>4730</v>
          </cell>
          <cell r="D5">
            <v>9055</v>
          </cell>
        </row>
        <row r="6">
          <cell r="B6">
            <v>14273</v>
          </cell>
          <cell r="C6">
            <v>15150</v>
          </cell>
          <cell r="D6">
            <v>29423</v>
          </cell>
        </row>
        <row r="13">
          <cell r="B13">
            <v>2923</v>
          </cell>
          <cell r="C13">
            <v>3324</v>
          </cell>
          <cell r="D13">
            <v>6247</v>
          </cell>
        </row>
        <row r="39">
          <cell r="G39">
            <v>3002</v>
          </cell>
          <cell r="H39">
            <v>2991</v>
          </cell>
          <cell r="I39">
            <v>5993</v>
          </cell>
        </row>
        <row r="41">
          <cell r="G41">
            <v>0.69410404624277455</v>
          </cell>
          <cell r="H41">
            <v>0.63234672304439743</v>
          </cell>
          <cell r="I41">
            <v>0.66184428492545555</v>
          </cell>
          <cell r="O41">
            <v>0.47872648335745299</v>
          </cell>
          <cell r="P41">
            <v>0.42846380384905142</v>
          </cell>
          <cell r="Q41">
            <v>0.45290454241581929</v>
          </cell>
        </row>
      </sheetData>
      <sheetData sheetId="27">
        <row r="5">
          <cell r="B5">
            <v>9495</v>
          </cell>
          <cell r="C5">
            <v>9871</v>
          </cell>
          <cell r="D5">
            <v>19366</v>
          </cell>
        </row>
        <row r="13">
          <cell r="B13">
            <v>7520</v>
          </cell>
          <cell r="C13">
            <v>8079</v>
          </cell>
          <cell r="D13">
            <v>15599</v>
          </cell>
        </row>
      </sheetData>
      <sheetData sheetId="28">
        <row r="5">
          <cell r="B5">
            <v>995</v>
          </cell>
          <cell r="C5">
            <v>1113</v>
          </cell>
          <cell r="D5">
            <v>2108</v>
          </cell>
        </row>
        <row r="6">
          <cell r="B6">
            <v>1855</v>
          </cell>
          <cell r="C6">
            <v>1936</v>
          </cell>
          <cell r="D6">
            <v>3791</v>
          </cell>
        </row>
        <row r="13">
          <cell r="B13">
            <v>722</v>
          </cell>
          <cell r="C13">
            <v>830</v>
          </cell>
          <cell r="D13">
            <v>1552</v>
          </cell>
        </row>
        <row r="39">
          <cell r="G39">
            <v>523</v>
          </cell>
          <cell r="H39">
            <v>485</v>
          </cell>
          <cell r="I39">
            <v>1008</v>
          </cell>
        </row>
        <row r="41">
          <cell r="G41">
            <v>0.5256281407035176</v>
          </cell>
          <cell r="H41">
            <v>0.43575920934411499</v>
          </cell>
          <cell r="I41">
            <v>0.4781783681214421</v>
          </cell>
          <cell r="O41">
            <v>0.49677040516735171</v>
          </cell>
          <cell r="P41">
            <v>0.39700166574125484</v>
          </cell>
          <cell r="Q41">
            <v>0.44549086757990869</v>
          </cell>
        </row>
      </sheetData>
      <sheetData sheetId="29">
        <row r="5">
          <cell r="B5">
            <v>708</v>
          </cell>
          <cell r="C5">
            <v>688</v>
          </cell>
          <cell r="D5">
            <v>1396</v>
          </cell>
        </row>
        <row r="13">
          <cell r="B13">
            <v>519</v>
          </cell>
          <cell r="C13">
            <v>560</v>
          </cell>
          <cell r="D13">
            <v>1079</v>
          </cell>
        </row>
      </sheetData>
      <sheetData sheetId="30">
        <row r="5">
          <cell r="B5">
            <v>1248</v>
          </cell>
          <cell r="C5">
            <v>1292</v>
          </cell>
          <cell r="D5">
            <v>2540</v>
          </cell>
        </row>
        <row r="6">
          <cell r="B6">
            <v>2338</v>
          </cell>
          <cell r="C6">
            <v>2583</v>
          </cell>
          <cell r="D6">
            <v>4921</v>
          </cell>
        </row>
        <row r="13">
          <cell r="B13">
            <v>936</v>
          </cell>
          <cell r="C13">
            <v>955</v>
          </cell>
          <cell r="D13">
            <v>1891</v>
          </cell>
        </row>
        <row r="39">
          <cell r="G39">
            <v>583</v>
          </cell>
          <cell r="H39">
            <v>583</v>
          </cell>
          <cell r="I39">
            <v>1166</v>
          </cell>
        </row>
        <row r="41">
          <cell r="G41">
            <v>0.4671474358974359</v>
          </cell>
          <cell r="H41">
            <v>0.45123839009287925</v>
          </cell>
          <cell r="I41">
            <v>0.45905511811023619</v>
          </cell>
          <cell r="O41">
            <v>0.40198287516899506</v>
          </cell>
          <cell r="P41">
            <v>0.37713808927826448</v>
          </cell>
          <cell r="Q41">
            <v>0.38908145580589254</v>
          </cell>
        </row>
      </sheetData>
      <sheetData sheetId="31">
        <row r="5">
          <cell r="B5">
            <v>971</v>
          </cell>
          <cell r="C5">
            <v>1105</v>
          </cell>
          <cell r="D5">
            <v>2076</v>
          </cell>
        </row>
        <row r="13">
          <cell r="B13">
            <v>797</v>
          </cell>
          <cell r="C13">
            <v>907</v>
          </cell>
          <cell r="D13">
            <v>1704</v>
          </cell>
        </row>
      </sheetData>
      <sheetData sheetId="32">
        <row r="5">
          <cell r="B5">
            <v>1142</v>
          </cell>
          <cell r="C5">
            <v>1263</v>
          </cell>
          <cell r="D5">
            <v>2405</v>
          </cell>
        </row>
        <row r="6">
          <cell r="B6">
            <v>1557</v>
          </cell>
          <cell r="C6">
            <v>1702</v>
          </cell>
          <cell r="D6">
            <v>3259</v>
          </cell>
        </row>
        <row r="13">
          <cell r="B13">
            <v>729</v>
          </cell>
          <cell r="C13">
            <v>859</v>
          </cell>
          <cell r="D13">
            <v>1588</v>
          </cell>
        </row>
        <row r="39">
          <cell r="G39">
            <v>836</v>
          </cell>
          <cell r="H39">
            <v>783</v>
          </cell>
          <cell r="I39">
            <v>1619</v>
          </cell>
        </row>
        <row r="41">
          <cell r="G41">
            <v>0.73204903677758315</v>
          </cell>
          <cell r="H41">
            <v>0.61995249406175768</v>
          </cell>
          <cell r="I41">
            <v>0.67318087318087316</v>
          </cell>
          <cell r="O41">
            <v>0.72051696284329558</v>
          </cell>
          <cell r="P41">
            <v>0.60233066278222869</v>
          </cell>
          <cell r="Q41">
            <v>0.65836844121026428</v>
          </cell>
        </row>
      </sheetData>
      <sheetData sheetId="33">
        <row r="5">
          <cell r="B5">
            <v>96</v>
          </cell>
          <cell r="C5">
            <v>110</v>
          </cell>
          <cell r="D5">
            <v>206</v>
          </cell>
        </row>
        <row r="13">
          <cell r="B13">
            <v>66</v>
          </cell>
          <cell r="C13">
            <v>89</v>
          </cell>
          <cell r="D13">
            <v>155</v>
          </cell>
        </row>
      </sheetData>
      <sheetData sheetId="34">
        <row r="5">
          <cell r="B5">
            <v>799</v>
          </cell>
          <cell r="C5">
            <v>880</v>
          </cell>
          <cell r="D5">
            <v>1679</v>
          </cell>
        </row>
        <row r="6">
          <cell r="B6">
            <v>1508</v>
          </cell>
          <cell r="C6">
            <v>1673</v>
          </cell>
          <cell r="D6">
            <v>3181</v>
          </cell>
        </row>
        <row r="13">
          <cell r="B13">
            <v>524</v>
          </cell>
          <cell r="C13">
            <v>584</v>
          </cell>
          <cell r="D13">
            <v>1108</v>
          </cell>
        </row>
        <row r="39">
          <cell r="G39">
            <v>936</v>
          </cell>
          <cell r="H39">
            <v>810</v>
          </cell>
          <cell r="I39">
            <v>1746</v>
          </cell>
        </row>
        <row r="41">
          <cell r="G41">
            <v>1.1714643304130163</v>
          </cell>
          <cell r="H41">
            <v>0.92045454545454541</v>
          </cell>
          <cell r="I41">
            <v>1.0399047051816557</v>
          </cell>
          <cell r="O41">
            <v>1.0326499620349279</v>
          </cell>
          <cell r="P41">
            <v>0.79499652536483667</v>
          </cell>
          <cell r="Q41">
            <v>0.90856313497822927</v>
          </cell>
        </row>
      </sheetData>
      <sheetData sheetId="35">
        <row r="5">
          <cell r="B5">
            <v>518</v>
          </cell>
          <cell r="C5">
            <v>559</v>
          </cell>
          <cell r="D5">
            <v>1077</v>
          </cell>
        </row>
        <row r="13">
          <cell r="B13">
            <v>380</v>
          </cell>
          <cell r="C13">
            <v>416</v>
          </cell>
          <cell r="D13">
            <v>796</v>
          </cell>
        </row>
      </sheetData>
      <sheetData sheetId="36">
        <row r="5">
          <cell r="B5">
            <v>423</v>
          </cell>
          <cell r="C5">
            <v>446</v>
          </cell>
          <cell r="D5">
            <v>869</v>
          </cell>
        </row>
        <row r="6">
          <cell r="B6">
            <v>1393</v>
          </cell>
          <cell r="C6">
            <v>1291</v>
          </cell>
          <cell r="D6">
            <v>2684</v>
          </cell>
        </row>
        <row r="13">
          <cell r="B13">
            <v>291</v>
          </cell>
          <cell r="C13">
            <v>328</v>
          </cell>
          <cell r="D13">
            <v>619</v>
          </cell>
        </row>
        <row r="41">
          <cell r="G41">
            <v>0.56973995271867617</v>
          </cell>
          <cell r="H41">
            <v>0.5</v>
          </cell>
          <cell r="I41">
            <v>0.53394706559263516</v>
          </cell>
          <cell r="O41">
            <v>0.75387420237010028</v>
          </cell>
          <cell r="P41">
            <v>0.70221843003412965</v>
          </cell>
          <cell r="Q41">
            <v>0.72719259585720586</v>
          </cell>
        </row>
      </sheetData>
      <sheetData sheetId="37">
        <row r="5">
          <cell r="B5">
            <v>674</v>
          </cell>
          <cell r="C5">
            <v>726</v>
          </cell>
          <cell r="D5">
            <v>1400</v>
          </cell>
        </row>
        <row r="13">
          <cell r="B13">
            <v>405</v>
          </cell>
          <cell r="C13">
            <v>457</v>
          </cell>
          <cell r="D13">
            <v>862</v>
          </cell>
        </row>
      </sheetData>
      <sheetData sheetId="38">
        <row r="5">
          <cell r="B5">
            <v>1031</v>
          </cell>
          <cell r="C5">
            <v>1054</v>
          </cell>
          <cell r="D5">
            <v>2085</v>
          </cell>
        </row>
        <row r="6">
          <cell r="B6">
            <v>1726</v>
          </cell>
          <cell r="C6">
            <v>1774</v>
          </cell>
          <cell r="D6">
            <v>3500</v>
          </cell>
        </row>
        <row r="13">
          <cell r="B13">
            <v>749</v>
          </cell>
          <cell r="C13">
            <v>795</v>
          </cell>
          <cell r="D13">
            <v>1544</v>
          </cell>
        </row>
        <row r="39">
          <cell r="G39">
            <v>550</v>
          </cell>
          <cell r="H39">
            <v>489</v>
          </cell>
          <cell r="I39">
            <v>1039</v>
          </cell>
        </row>
        <row r="41">
          <cell r="G41">
            <v>0.53346265761396705</v>
          </cell>
          <cell r="H41">
            <v>0.46394686907020871</v>
          </cell>
          <cell r="I41">
            <v>0.49832134292565949</v>
          </cell>
          <cell r="O41">
            <v>0.47047970479704798</v>
          </cell>
          <cell r="P41">
            <v>0.42130460801915021</v>
          </cell>
          <cell r="Q41">
            <v>0.44555656657567483</v>
          </cell>
        </row>
      </sheetData>
      <sheetData sheetId="39">
        <row r="5">
          <cell r="B5">
            <v>595</v>
          </cell>
          <cell r="C5">
            <v>617</v>
          </cell>
          <cell r="D5">
            <v>1212</v>
          </cell>
        </row>
        <row r="13">
          <cell r="B13">
            <v>471</v>
          </cell>
          <cell r="C13">
            <v>499</v>
          </cell>
          <cell r="D13">
            <v>970</v>
          </cell>
        </row>
      </sheetData>
      <sheetData sheetId="40">
        <row r="5">
          <cell r="B5">
            <v>5473</v>
          </cell>
          <cell r="C5">
            <v>5838</v>
          </cell>
          <cell r="D5">
            <v>11311</v>
          </cell>
        </row>
        <row r="6">
          <cell r="B6">
            <v>10129</v>
          </cell>
          <cell r="C6">
            <v>10633</v>
          </cell>
          <cell r="D6">
            <v>20762</v>
          </cell>
        </row>
        <row r="13">
          <cell r="B13">
            <v>3843</v>
          </cell>
          <cell r="C13">
            <v>4259</v>
          </cell>
          <cell r="D13">
            <v>8102</v>
          </cell>
        </row>
        <row r="39">
          <cell r="G39">
            <v>3334</v>
          </cell>
          <cell r="H39">
            <v>3182</v>
          </cell>
          <cell r="I39">
            <v>6516</v>
          </cell>
        </row>
        <row r="41">
          <cell r="G41">
            <v>0.60917230038370185</v>
          </cell>
          <cell r="H41">
            <v>0.54504967454607745</v>
          </cell>
          <cell r="I41">
            <v>0.57607638581911413</v>
          </cell>
          <cell r="O41">
            <v>0.53722952906236743</v>
          </cell>
          <cell r="P41">
            <v>0.48156822810590633</v>
          </cell>
          <cell r="Q41">
            <v>0.50883208645054034</v>
          </cell>
        </row>
      </sheetData>
      <sheetData sheetId="41">
        <row r="5">
          <cell r="B5">
            <v>3955</v>
          </cell>
          <cell r="C5">
            <v>3982</v>
          </cell>
          <cell r="D5">
            <v>7937</v>
          </cell>
        </row>
        <row r="13">
          <cell r="B13">
            <v>2980</v>
          </cell>
          <cell r="C13">
            <v>3088</v>
          </cell>
          <cell r="D13">
            <v>6068</v>
          </cell>
        </row>
      </sheetData>
      <sheetData sheetId="42">
        <row r="5">
          <cell r="B5">
            <v>904</v>
          </cell>
          <cell r="C5">
            <v>939</v>
          </cell>
          <cell r="D5">
            <v>1843</v>
          </cell>
        </row>
        <row r="6">
          <cell r="B6">
            <v>1845</v>
          </cell>
          <cell r="C6">
            <v>1843</v>
          </cell>
          <cell r="D6">
            <v>3688</v>
          </cell>
        </row>
        <row r="13">
          <cell r="B13">
            <v>635</v>
          </cell>
          <cell r="C13">
            <v>659</v>
          </cell>
          <cell r="D13">
            <v>1294</v>
          </cell>
        </row>
        <row r="39">
          <cell r="G39">
            <v>507</v>
          </cell>
          <cell r="H39">
            <v>546</v>
          </cell>
          <cell r="I39">
            <v>1053</v>
          </cell>
        </row>
        <row r="41">
          <cell r="G41">
            <v>0.56084070796460173</v>
          </cell>
          <cell r="H41">
            <v>0.58146964856230032</v>
          </cell>
          <cell r="I41">
            <v>0.57135105805751496</v>
          </cell>
          <cell r="O41">
            <v>0.47439504783342712</v>
          </cell>
          <cell r="P41">
            <v>0.47924957362137577</v>
          </cell>
          <cell r="Q41">
            <v>0.47680995475113125</v>
          </cell>
        </row>
      </sheetData>
      <sheetData sheetId="43">
        <row r="5">
          <cell r="B5">
            <v>873</v>
          </cell>
          <cell r="C5">
            <v>820</v>
          </cell>
          <cell r="D5">
            <v>1693</v>
          </cell>
        </row>
        <row r="13">
          <cell r="B13">
            <v>671</v>
          </cell>
          <cell r="C13">
            <v>650</v>
          </cell>
          <cell r="D13">
            <v>1321</v>
          </cell>
        </row>
      </sheetData>
      <sheetData sheetId="44">
        <row r="5">
          <cell r="B5">
            <v>1801</v>
          </cell>
          <cell r="C5">
            <v>1834</v>
          </cell>
          <cell r="D5">
            <v>3635</v>
          </cell>
        </row>
        <row r="6">
          <cell r="B6">
            <v>2819</v>
          </cell>
          <cell r="C6">
            <v>2897</v>
          </cell>
          <cell r="D6">
            <v>5716</v>
          </cell>
        </row>
        <row r="13">
          <cell r="B13">
            <v>1271</v>
          </cell>
          <cell r="C13">
            <v>1364</v>
          </cell>
          <cell r="D13">
            <v>2635</v>
          </cell>
        </row>
        <row r="39">
          <cell r="G39">
            <v>1043</v>
          </cell>
          <cell r="H39">
            <v>854</v>
          </cell>
          <cell r="I39">
            <v>1897</v>
          </cell>
        </row>
        <row r="41">
          <cell r="G41">
            <v>0.57912270960577461</v>
          </cell>
          <cell r="H41">
            <v>0.46564885496183206</v>
          </cell>
          <cell r="I41">
            <v>0.52187070151306736</v>
          </cell>
        </row>
      </sheetData>
      <sheetData sheetId="45"/>
    </sheetDataSet>
  </externalBook>
</externalLink>
</file>

<file path=xl/theme/theme1.xml><?xml version="1.0" encoding="utf-8"?>
<a:theme xmlns:a="http://schemas.openxmlformats.org/drawingml/2006/main" name="Socialstyrelsen">
  <a:themeElements>
    <a:clrScheme name="Socialstyrelsen">
      <a:dk1>
        <a:srgbClr val="000000"/>
      </a:dk1>
      <a:lt1>
        <a:srgbClr val="DAD7CB"/>
      </a:lt1>
      <a:dk2>
        <a:srgbClr val="8D6E97"/>
      </a:dk2>
      <a:lt2>
        <a:srgbClr val="4A7729"/>
      </a:lt2>
      <a:accent1>
        <a:srgbClr val="A6BCC6"/>
      </a:accent1>
      <a:accent2>
        <a:srgbClr val="7D9AAA"/>
      </a:accent2>
      <a:accent3>
        <a:srgbClr val="D3BF96"/>
      </a:accent3>
      <a:accent4>
        <a:srgbClr val="002B45"/>
      </a:accent4>
      <a:accent5>
        <a:srgbClr val="857363"/>
      </a:accent5>
      <a:accent6>
        <a:srgbClr val="452325"/>
      </a:accent6>
      <a:hlink>
        <a:srgbClr val="000000"/>
      </a:hlink>
      <a:folHlink>
        <a:srgbClr val="000000"/>
      </a:folHlink>
    </a:clrScheme>
    <a:fontScheme name="Anpassat 28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DAD7CB"/>
        </a:solidFill>
        <a:ln>
          <a:noFill/>
        </a:ln>
      </a:spPr>
      <a:bodyPr rtlCol="0" anchor="ctr"/>
      <a:lstStyle>
        <a:defPPr algn="ctr">
          <a:defRPr sz="1900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>
          <a:defRPr sz="1900" smtClean="0"/>
        </a:defPPr>
      </a:lstStyle>
    </a:txDef>
  </a:objectDefaults>
  <a:extraClrSchemeLst/>
  <a:custClrLst>
    <a:custClr name="Beige Diagrambakgrund">
      <a:srgbClr val="DAD7CB"/>
    </a:custClr>
    <a:custClr name="Mörkbeige">
      <a:srgbClr val="D3BF96"/>
    </a:custClr>
    <a:custClr>
      <a:srgbClr val="AAA38E"/>
    </a:custClr>
    <a:custClr name="Brun">
      <a:srgbClr val="857363"/>
    </a:custClr>
    <a:custClr name="Mellanbrun">
      <a:srgbClr val="6D5047"/>
    </a:custClr>
    <a:custClr name="Mörkbrun">
      <a:srgbClr val="452325"/>
    </a:custClr>
    <a:custClr name="Vit">
      <a:srgbClr val="FFFFFF"/>
    </a:custClr>
    <a:custClr name="Vit">
      <a:srgbClr val="FFFFFF"/>
    </a:custClr>
    <a:custClr name="Svart">
      <a:srgbClr val="000000"/>
    </a:custClr>
    <a:custClr name="Vit">
      <a:srgbClr val="FFFFFF"/>
    </a:custClr>
    <a:custClr name="Ljusblå">
      <a:srgbClr val="E0E6E6"/>
    </a:custClr>
    <a:custClr name="Isblå">
      <a:srgbClr val="A6BCC6"/>
    </a:custClr>
    <a:custClr name="Ljus blågrå">
      <a:srgbClr val="A5ACAF"/>
    </a:custClr>
    <a:custClr name="Blågrå">
      <a:srgbClr val="7D9AAA"/>
    </a:custClr>
    <a:custClr name="Mörk blågrå">
      <a:srgbClr val="51626F"/>
    </a:custClr>
    <a:custClr name="Mörkblå">
      <a:srgbClr val="002B45"/>
    </a:custClr>
    <a:custClr name="Vit">
      <a:srgbClr val="FFFFFF"/>
    </a:custClr>
    <a:custClr name="Accentfärg orange">
      <a:srgbClr val="ED8B00"/>
    </a:custClr>
    <a:custClr name="Accentfärg turkos">
      <a:srgbClr val="3DB7E4"/>
    </a:custClr>
    <a:custClr name="Accentfärg grön">
      <a:srgbClr val="3F9C35"/>
    </a:custClr>
    <a:custClr name="Diagramfärg Riket 251/230/204">
      <a:srgbClr val="FBE6CC"/>
    </a:custClr>
    <a:custClr name="Diagramfärg Riket 246/205/153">
      <a:srgbClr val="F6CD99"/>
    </a:custClr>
    <a:custClr name="Diagramfärg Riket 242/181/102">
      <a:srgbClr val="F2B566"/>
    </a:custClr>
    <a:custClr name="Diagramfärg Riket Huvudfärg">
      <a:srgbClr val="ED8B00"/>
    </a:custClr>
    <a:custClr name="Diagramfärg Riket 175/98/10">
      <a:srgbClr val="AF620A"/>
    </a:custClr>
    <a:custClr name="Diagramfärg Riket 117/66/0">
      <a:srgbClr val="754200"/>
    </a:custClr>
    <a:custClr name="Vit">
      <a:srgbClr val="FFFFFF"/>
    </a:custClr>
    <a:custClr name="Diagramfärg Riket Huvudfärg">
      <a:srgbClr val="ED8B00"/>
    </a:custClr>
    <a:custClr name="Diagramfärg alarmerande händelse">
      <a:srgbClr val="BA0C2F"/>
    </a:custClr>
    <a:custClr name="Beige Diagrambakgrund">
      <a:srgbClr val="DAD7CB"/>
    </a:custClr>
    <a:custClr name="Diagramfärg män 218/237/203">
      <a:srgbClr val="DAEDCB"/>
    </a:custClr>
    <a:custClr name="Diagramfärg män 180/219/151">
      <a:srgbClr val="B4DB97"/>
    </a:custClr>
    <a:custClr name="Diagramfärg män 142/201/99">
      <a:srgbClr val="8EC963"/>
    </a:custClr>
    <a:custClr name="Diagramfärg män Huvudfärg">
      <a:srgbClr val="4A7729"/>
    </a:custClr>
    <a:custClr name="Diagramfärg män 55/88/31">
      <a:srgbClr val="3B581F"/>
    </a:custClr>
    <a:custClr name="Diagramfärg män 36/58/20">
      <a:srgbClr val="243A14"/>
    </a:custClr>
    <a:custClr name="Vit">
      <a:srgbClr val="FFFFFF"/>
    </a:custClr>
    <a:custClr name="Diagramfärg män Huvudfärg">
      <a:srgbClr val="4A7729"/>
    </a:custClr>
    <a:custClr name="Vit">
      <a:srgbClr val="FFFFFF"/>
    </a:custClr>
    <a:custClr name="Vit">
      <a:srgbClr val="FFFFFF"/>
    </a:custClr>
    <a:custClr name="Diagramfärg kvinnor 232/225/234">
      <a:srgbClr val="E8E1EA"/>
    </a:custClr>
    <a:custClr name="Diagramfärg kvinnor 209/197/214">
      <a:srgbClr val="D1C5D6"/>
    </a:custClr>
    <a:custClr name="Diagramfärg kvinnor 186/167/192">
      <a:srgbClr val="BAA7C0"/>
    </a:custClr>
    <a:custClr name="Diagramfärg kvinnor Huvudfärg">
      <a:srgbClr val="8D6E97"/>
    </a:custClr>
    <a:custClr name="Diagramfärg kvinnor 106/82/114">
      <a:srgbClr val="6A5272"/>
    </a:custClr>
    <a:custClr name="Diagramfärg kvinnor 70/54/75">
      <a:srgbClr val="46364B"/>
    </a:custClr>
    <a:custClr name="Vit">
      <a:srgbClr val="FFFFFF"/>
    </a:custClr>
    <a:custClr name="Diagramfärg kvinnor huvudfärg">
      <a:srgbClr val="8D6E97"/>
    </a:custClr>
    <a:custClr name="Vit">
      <a:srgbClr val="FFFFFF"/>
    </a:custClr>
    <a:custClr name="Vit">
      <a:srgbClr val="FFFFFF"/>
    </a:custClr>
  </a:custClrLst>
  <a:extLst>
    <a:ext uri="{05A4C25C-085E-4340-85A3-A5531E510DB2}">
      <thm15:themeFamily xmlns:thm15="http://schemas.microsoft.com/office/thememl/2012/main" name="Socialstyrelsen" id="{C80C8BA0-E32E-495D-A8C8-9421ED1EF1B9}" vid="{63015B29-6068-4E6D-BDC4-B4B58B86DE64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1A918-FA14-41D3-B4BC-A4B92253530A}">
  <dimension ref="A1:U27"/>
  <sheetViews>
    <sheetView tabSelected="1" workbookViewId="0">
      <selection activeCell="A5" sqref="A5"/>
    </sheetView>
  </sheetViews>
  <sheetFormatPr defaultRowHeight="13.5" x14ac:dyDescent="0.3"/>
  <cols>
    <col min="1" max="1" width="27.1640625" style="40" customWidth="1"/>
    <col min="2" max="2" width="9.83203125" style="40" customWidth="1"/>
    <col min="3" max="4" width="9.33203125" style="40"/>
    <col min="5" max="5" width="3.33203125" style="40" customWidth="1"/>
    <col min="6" max="8" width="9.33203125" style="40"/>
    <col min="9" max="9" width="3.5" style="40" customWidth="1"/>
    <col min="10" max="12" width="9.33203125" style="40"/>
    <col min="13" max="13" width="3.5" style="40" customWidth="1"/>
    <col min="14" max="16" width="9.33203125" style="40"/>
    <col min="17" max="17" width="3.5" style="40" customWidth="1"/>
    <col min="18" max="16384" width="9.33203125" style="40"/>
  </cols>
  <sheetData>
    <row r="1" spans="1:21" x14ac:dyDescent="0.3">
      <c r="A1" t="s">
        <v>47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ht="14.25" thickBot="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ht="14.25" thickBot="1" x14ac:dyDescent="0.35">
      <c r="A3" s="41" t="s">
        <v>0</v>
      </c>
      <c r="B3" s="42" t="s">
        <v>1</v>
      </c>
      <c r="C3" s="42"/>
      <c r="D3" s="42"/>
      <c r="E3" s="41"/>
      <c r="F3" s="42" t="s">
        <v>2</v>
      </c>
      <c r="G3" s="42"/>
      <c r="H3" s="42"/>
      <c r="I3" s="41"/>
      <c r="J3" s="42" t="s">
        <v>3</v>
      </c>
      <c r="K3" s="42"/>
      <c r="L3" s="42"/>
      <c r="M3" s="41"/>
      <c r="N3" s="42" t="s">
        <v>4</v>
      </c>
      <c r="O3" s="42"/>
      <c r="P3" s="42"/>
      <c r="Q3" s="41"/>
      <c r="R3" s="42" t="s">
        <v>5</v>
      </c>
      <c r="S3" s="42"/>
      <c r="T3" s="42"/>
      <c r="U3"/>
    </row>
    <row r="4" spans="1:21" x14ac:dyDescent="0.3">
      <c r="A4" s="43"/>
      <c r="B4" s="44" t="s">
        <v>6</v>
      </c>
      <c r="C4" s="44" t="s">
        <v>7</v>
      </c>
      <c r="D4" s="44" t="s">
        <v>8</v>
      </c>
      <c r="E4" s="43"/>
      <c r="F4" s="44" t="s">
        <v>6</v>
      </c>
      <c r="G4" s="44" t="s">
        <v>7</v>
      </c>
      <c r="H4" s="44" t="s">
        <v>8</v>
      </c>
      <c r="I4" s="43"/>
      <c r="J4" s="44" t="s">
        <v>6</v>
      </c>
      <c r="K4" s="44" t="s">
        <v>7</v>
      </c>
      <c r="L4" s="44" t="s">
        <v>8</v>
      </c>
      <c r="M4" s="43"/>
      <c r="N4" s="44" t="s">
        <v>6</v>
      </c>
      <c r="O4" s="44" t="s">
        <v>7</v>
      </c>
      <c r="P4" s="44" t="s">
        <v>8</v>
      </c>
      <c r="Q4" s="43"/>
      <c r="R4" s="44" t="s">
        <v>6</v>
      </c>
      <c r="S4" s="44" t="s">
        <v>7</v>
      </c>
      <c r="T4" s="44" t="s">
        <v>8</v>
      </c>
      <c r="U4"/>
    </row>
    <row r="5" spans="1:21" x14ac:dyDescent="0.3">
      <c r="A5" s="1" t="s">
        <v>9</v>
      </c>
      <c r="B5" s="2">
        <v>12068</v>
      </c>
      <c r="C5" s="2">
        <v>12489</v>
      </c>
      <c r="D5" s="2">
        <v>24557</v>
      </c>
      <c r="E5"/>
      <c r="F5" s="3">
        <v>0.97207490884985082</v>
      </c>
      <c r="G5" s="3">
        <v>0.96861237889342622</v>
      </c>
      <c r="H5" s="3">
        <v>0.97031396343201526</v>
      </c>
      <c r="I5"/>
      <c r="J5">
        <v>11731</v>
      </c>
      <c r="K5">
        <v>12097</v>
      </c>
      <c r="L5" s="4">
        <v>23828</v>
      </c>
      <c r="M5"/>
      <c r="N5" s="5">
        <v>13996</v>
      </c>
      <c r="O5" s="5">
        <v>14559</v>
      </c>
      <c r="P5" s="4">
        <v>28555</v>
      </c>
      <c r="Q5"/>
      <c r="R5" s="3">
        <v>0.86224635610174338</v>
      </c>
      <c r="S5" s="3">
        <v>0.85781990521327012</v>
      </c>
      <c r="T5" s="3">
        <v>0.85998949395902646</v>
      </c>
      <c r="U5"/>
    </row>
    <row r="6" spans="1:21" x14ac:dyDescent="0.3">
      <c r="A6" s="1" t="s">
        <v>29</v>
      </c>
      <c r="B6" s="2">
        <v>1971</v>
      </c>
      <c r="C6" s="2">
        <v>2013</v>
      </c>
      <c r="D6" s="2">
        <v>3984</v>
      </c>
      <c r="E6"/>
      <c r="F6" s="3">
        <v>0.97209538305428711</v>
      </c>
      <c r="G6" s="3">
        <v>0.97665176353700944</v>
      </c>
      <c r="H6" s="3">
        <v>0.9743975903614458</v>
      </c>
      <c r="I6"/>
      <c r="J6">
        <v>1916</v>
      </c>
      <c r="K6">
        <v>1966</v>
      </c>
      <c r="L6" s="4">
        <v>3882</v>
      </c>
      <c r="M6"/>
      <c r="N6" s="5">
        <v>2199</v>
      </c>
      <c r="O6" s="5">
        <v>2285</v>
      </c>
      <c r="P6" s="4">
        <v>4484</v>
      </c>
      <c r="Q6"/>
      <c r="R6" s="3">
        <v>0.89631650750341063</v>
      </c>
      <c r="S6" s="3">
        <v>0.88096280087527357</v>
      </c>
      <c r="T6" s="3">
        <v>0.8884924174843889</v>
      </c>
      <c r="U6"/>
    </row>
    <row r="7" spans="1:21" x14ac:dyDescent="0.3">
      <c r="A7" s="1" t="s">
        <v>10</v>
      </c>
      <c r="B7" s="2">
        <v>1458</v>
      </c>
      <c r="C7" s="2">
        <v>1492</v>
      </c>
      <c r="D7" s="2">
        <v>2950</v>
      </c>
      <c r="E7"/>
      <c r="F7" s="3">
        <v>0.96913580246913578</v>
      </c>
      <c r="G7" s="3">
        <v>0.96715817694369977</v>
      </c>
      <c r="H7" s="3">
        <v>0.96813559322033893</v>
      </c>
      <c r="I7"/>
      <c r="J7">
        <v>1413</v>
      </c>
      <c r="K7">
        <v>1443</v>
      </c>
      <c r="L7" s="4">
        <v>2856</v>
      </c>
      <c r="M7"/>
      <c r="N7" s="5">
        <v>1595</v>
      </c>
      <c r="O7" s="5">
        <v>1637</v>
      </c>
      <c r="P7" s="4">
        <v>3232</v>
      </c>
      <c r="Q7"/>
      <c r="R7" s="3">
        <v>0.91410658307210035</v>
      </c>
      <c r="S7" s="3">
        <v>0.91142333536957854</v>
      </c>
      <c r="T7" s="3">
        <v>0.91274752475247523</v>
      </c>
      <c r="U7"/>
    </row>
    <row r="8" spans="1:21" x14ac:dyDescent="0.3">
      <c r="A8" s="1" t="s">
        <v>11</v>
      </c>
      <c r="B8" s="2">
        <v>2218</v>
      </c>
      <c r="C8" s="2">
        <v>2271</v>
      </c>
      <c r="D8" s="2">
        <v>4489</v>
      </c>
      <c r="E8"/>
      <c r="F8" s="8">
        <v>0.96122633002705138</v>
      </c>
      <c r="G8" s="8">
        <v>0.95200352267723465</v>
      </c>
      <c r="H8" s="8">
        <v>0.95656048117620851</v>
      </c>
      <c r="I8"/>
      <c r="J8" s="4">
        <v>2132</v>
      </c>
      <c r="K8" s="4">
        <v>2162</v>
      </c>
      <c r="L8" s="4">
        <v>4294</v>
      </c>
      <c r="M8"/>
      <c r="N8" s="5">
        <v>2516</v>
      </c>
      <c r="O8" s="5">
        <v>2626</v>
      </c>
      <c r="P8" s="4">
        <v>5142</v>
      </c>
      <c r="Q8"/>
      <c r="R8" s="8">
        <v>0.88155802861685217</v>
      </c>
      <c r="S8" s="8">
        <v>0.86481340441736476</v>
      </c>
      <c r="T8" s="8">
        <v>0.87300661221314668</v>
      </c>
      <c r="U8"/>
    </row>
    <row r="9" spans="1:21" x14ac:dyDescent="0.3">
      <c r="A9" s="1" t="s">
        <v>12</v>
      </c>
      <c r="B9" s="2">
        <v>1758</v>
      </c>
      <c r="C9" s="2">
        <v>1891</v>
      </c>
      <c r="D9" s="2">
        <v>3649</v>
      </c>
      <c r="E9"/>
      <c r="F9" s="8">
        <v>0.95620022753128553</v>
      </c>
      <c r="G9" s="8">
        <v>0.95610787942887365</v>
      </c>
      <c r="H9" s="8">
        <v>0.95615237051246915</v>
      </c>
      <c r="I9"/>
      <c r="J9" s="4">
        <v>1681</v>
      </c>
      <c r="K9" s="4">
        <v>1808</v>
      </c>
      <c r="L9" s="4">
        <v>3489</v>
      </c>
      <c r="M9"/>
      <c r="N9" s="5">
        <v>2010</v>
      </c>
      <c r="O9" s="5">
        <v>2153</v>
      </c>
      <c r="P9" s="4">
        <v>4163</v>
      </c>
      <c r="Q9"/>
      <c r="R9" s="8">
        <v>0.87462686567164183</v>
      </c>
      <c r="S9" s="8">
        <v>0.87830933581049697</v>
      </c>
      <c r="T9" s="8">
        <v>0.87653134758587559</v>
      </c>
      <c r="U9"/>
    </row>
    <row r="10" spans="1:21" x14ac:dyDescent="0.3">
      <c r="A10" s="6" t="s">
        <v>13</v>
      </c>
      <c r="B10" s="2">
        <v>954</v>
      </c>
      <c r="C10" s="2">
        <v>1002</v>
      </c>
      <c r="D10" s="2">
        <v>1956</v>
      </c>
      <c r="E10"/>
      <c r="F10" s="3">
        <v>0.96121593291404617</v>
      </c>
      <c r="G10" s="3">
        <v>0.95808383233532934</v>
      </c>
      <c r="H10" s="3">
        <v>0.95961145194274033</v>
      </c>
      <c r="I10"/>
      <c r="J10">
        <v>917</v>
      </c>
      <c r="K10">
        <v>960</v>
      </c>
      <c r="L10" s="4">
        <v>1877</v>
      </c>
      <c r="M10"/>
      <c r="N10" s="5">
        <v>1093</v>
      </c>
      <c r="O10" s="5">
        <v>1191</v>
      </c>
      <c r="P10" s="4">
        <v>2284</v>
      </c>
      <c r="Q10"/>
      <c r="R10" s="3">
        <v>0.8728270814272644</v>
      </c>
      <c r="S10" s="3">
        <v>0.84130982367758189</v>
      </c>
      <c r="T10" s="3">
        <v>0.85639229422066554</v>
      </c>
      <c r="U10"/>
    </row>
    <row r="11" spans="1:21" x14ac:dyDescent="0.3">
      <c r="A11" s="1" t="s">
        <v>14</v>
      </c>
      <c r="B11" s="2">
        <v>549</v>
      </c>
      <c r="C11" s="2">
        <v>557</v>
      </c>
      <c r="D11" s="2">
        <v>1106</v>
      </c>
      <c r="E11"/>
      <c r="F11" s="3">
        <v>0.95810564663023678</v>
      </c>
      <c r="G11" s="3">
        <v>0.96588868940754036</v>
      </c>
      <c r="H11" s="3">
        <v>0.96202531645569622</v>
      </c>
      <c r="I11"/>
      <c r="J11">
        <v>526</v>
      </c>
      <c r="K11">
        <v>538</v>
      </c>
      <c r="L11" s="4">
        <v>1064</v>
      </c>
      <c r="M11"/>
      <c r="N11" s="5">
        <v>1253</v>
      </c>
      <c r="O11" s="5">
        <v>1294</v>
      </c>
      <c r="P11" s="4">
        <v>2547</v>
      </c>
      <c r="Q11"/>
      <c r="R11" s="3">
        <v>0.43814844373503592</v>
      </c>
      <c r="S11" s="3">
        <v>0.43044822256568777</v>
      </c>
      <c r="T11" s="3">
        <v>0.43423635649784059</v>
      </c>
      <c r="U11"/>
    </row>
    <row r="12" spans="1:21" x14ac:dyDescent="0.3">
      <c r="A12" s="1" t="s">
        <v>15</v>
      </c>
      <c r="B12" s="2">
        <v>229</v>
      </c>
      <c r="C12" s="2">
        <v>245</v>
      </c>
      <c r="D12" s="2">
        <v>474</v>
      </c>
      <c r="E12"/>
      <c r="F12" s="3">
        <v>0.9606986899563319</v>
      </c>
      <c r="G12" s="3">
        <v>0.96326530612244898</v>
      </c>
      <c r="H12" s="3">
        <v>0.96202531645569622</v>
      </c>
      <c r="I12"/>
      <c r="J12">
        <v>220</v>
      </c>
      <c r="K12">
        <v>236</v>
      </c>
      <c r="L12" s="4">
        <v>456</v>
      </c>
      <c r="M12"/>
      <c r="N12" s="5">
        <v>274</v>
      </c>
      <c r="O12" s="5">
        <v>293</v>
      </c>
      <c r="P12" s="4">
        <v>567</v>
      </c>
      <c r="Q12"/>
      <c r="R12" s="3">
        <v>0.83576642335766427</v>
      </c>
      <c r="S12" s="3">
        <v>0.83617747440273038</v>
      </c>
      <c r="T12" s="3">
        <v>0.83597883597883593</v>
      </c>
      <c r="U12"/>
    </row>
    <row r="13" spans="1:21" x14ac:dyDescent="0.3">
      <c r="A13" s="1" t="s">
        <v>16</v>
      </c>
      <c r="B13" s="2">
        <v>516</v>
      </c>
      <c r="C13" s="2">
        <v>545</v>
      </c>
      <c r="D13" s="2">
        <v>1061</v>
      </c>
      <c r="E13"/>
      <c r="F13" s="3">
        <v>0.95542635658914732</v>
      </c>
      <c r="G13" s="3">
        <v>0.94311926605504592</v>
      </c>
      <c r="H13" s="3">
        <v>0.9491046182846371</v>
      </c>
      <c r="I13"/>
      <c r="J13">
        <v>493</v>
      </c>
      <c r="K13">
        <v>514</v>
      </c>
      <c r="L13" s="4">
        <v>1007</v>
      </c>
      <c r="M13"/>
      <c r="N13" s="5">
        <v>746</v>
      </c>
      <c r="O13" s="5">
        <v>804</v>
      </c>
      <c r="P13" s="4">
        <v>1550</v>
      </c>
      <c r="Q13"/>
      <c r="R13" s="3">
        <v>0.69168900804289546</v>
      </c>
      <c r="S13" s="3">
        <v>0.67786069651741299</v>
      </c>
      <c r="T13" s="3">
        <v>0.68451612903225811</v>
      </c>
      <c r="U13"/>
    </row>
    <row r="14" spans="1:21" x14ac:dyDescent="0.3">
      <c r="A14" s="1" t="s">
        <v>17</v>
      </c>
      <c r="B14" s="2">
        <v>6272</v>
      </c>
      <c r="C14" s="2">
        <v>6429</v>
      </c>
      <c r="D14" s="2">
        <v>12701</v>
      </c>
      <c r="E14"/>
      <c r="F14" s="3">
        <v>0.95121173469387754</v>
      </c>
      <c r="G14" s="3">
        <v>0.94804790791724991</v>
      </c>
      <c r="H14" s="3">
        <v>0.94961026690811745</v>
      </c>
      <c r="I14"/>
      <c r="J14" s="9">
        <v>5966</v>
      </c>
      <c r="K14" s="9">
        <v>6095</v>
      </c>
      <c r="L14" s="4">
        <v>12061</v>
      </c>
      <c r="M14"/>
      <c r="N14" s="5">
        <v>7861</v>
      </c>
      <c r="O14" s="5">
        <v>8136</v>
      </c>
      <c r="P14" s="4">
        <v>15997</v>
      </c>
      <c r="Q14"/>
      <c r="R14" s="3">
        <v>0.79786286731967948</v>
      </c>
      <c r="S14" s="3">
        <v>0.79019174041297935</v>
      </c>
      <c r="T14" s="3">
        <v>0.79396136775645432</v>
      </c>
      <c r="U14"/>
    </row>
    <row r="15" spans="1:21" x14ac:dyDescent="0.3">
      <c r="A15" s="6" t="s">
        <v>18</v>
      </c>
      <c r="B15" s="2">
        <v>1666</v>
      </c>
      <c r="C15" s="2">
        <v>1548</v>
      </c>
      <c r="D15" s="2">
        <v>3214</v>
      </c>
      <c r="E15"/>
      <c r="F15" s="3">
        <v>0.9717887154861945</v>
      </c>
      <c r="G15" s="3">
        <v>0.96124031007751942</v>
      </c>
      <c r="H15" s="3">
        <v>0.96670815183571868</v>
      </c>
      <c r="I15"/>
      <c r="J15">
        <v>1619</v>
      </c>
      <c r="K15">
        <v>1488</v>
      </c>
      <c r="L15" s="4">
        <v>3107</v>
      </c>
      <c r="M15"/>
      <c r="N15" s="5">
        <v>2035</v>
      </c>
      <c r="O15" s="5">
        <v>1897</v>
      </c>
      <c r="P15" s="4">
        <v>3932</v>
      </c>
      <c r="Q15"/>
      <c r="R15" s="3">
        <v>0.81867321867321863</v>
      </c>
      <c r="S15" s="3">
        <v>0.81602530311017396</v>
      </c>
      <c r="T15" s="3">
        <v>0.81739572736520849</v>
      </c>
      <c r="U15"/>
    </row>
    <row r="16" spans="1:21" x14ac:dyDescent="0.3">
      <c r="A16" s="1" t="s">
        <v>19</v>
      </c>
      <c r="B16" s="2">
        <v>8323</v>
      </c>
      <c r="C16" s="2">
        <v>8755</v>
      </c>
      <c r="D16" s="2">
        <v>17078</v>
      </c>
      <c r="E16"/>
      <c r="F16" s="3">
        <v>0.96707917818094435</v>
      </c>
      <c r="G16" s="3">
        <v>0.96344945745288402</v>
      </c>
      <c r="H16" s="3">
        <v>0.96521840964984185</v>
      </c>
      <c r="I16"/>
      <c r="J16" s="4">
        <v>8049</v>
      </c>
      <c r="K16" s="4">
        <v>8435</v>
      </c>
      <c r="L16" s="4">
        <v>16484</v>
      </c>
      <c r="M16"/>
      <c r="N16" s="5">
        <v>9635</v>
      </c>
      <c r="O16" s="5">
        <v>10200</v>
      </c>
      <c r="P16" s="4">
        <v>19835</v>
      </c>
      <c r="Q16"/>
      <c r="R16" s="3">
        <v>0.86382978723404258</v>
      </c>
      <c r="S16" s="3">
        <v>0.85833333333333328</v>
      </c>
      <c r="T16" s="3">
        <v>0.86100327703554325</v>
      </c>
      <c r="U16"/>
    </row>
    <row r="17" spans="1:21" x14ac:dyDescent="0.3">
      <c r="A17" s="1" t="s">
        <v>48</v>
      </c>
      <c r="B17" s="2">
        <v>864</v>
      </c>
      <c r="C17" s="2">
        <v>912</v>
      </c>
      <c r="D17" s="2">
        <v>1776</v>
      </c>
      <c r="E17"/>
      <c r="F17" s="3">
        <v>0.95601851851851849</v>
      </c>
      <c r="G17" s="3">
        <v>0.95504385964912286</v>
      </c>
      <c r="H17" s="3">
        <v>0.95551801801801806</v>
      </c>
      <c r="I17"/>
      <c r="J17">
        <v>826</v>
      </c>
      <c r="K17">
        <v>871</v>
      </c>
      <c r="L17" s="4">
        <v>1697</v>
      </c>
      <c r="M17"/>
      <c r="N17" s="5">
        <v>1330</v>
      </c>
      <c r="O17" s="5">
        <v>1429</v>
      </c>
      <c r="P17" s="4">
        <v>2759</v>
      </c>
      <c r="Q17"/>
      <c r="R17" s="3">
        <v>0.64962406015037599</v>
      </c>
      <c r="S17" s="3">
        <v>0.63820853743876838</v>
      </c>
      <c r="T17" s="3">
        <v>0.64371148967017033</v>
      </c>
      <c r="U17"/>
    </row>
    <row r="18" spans="1:21" x14ac:dyDescent="0.3">
      <c r="A18" s="1" t="s">
        <v>20</v>
      </c>
      <c r="B18" s="2">
        <v>1340</v>
      </c>
      <c r="C18" s="2">
        <v>1277</v>
      </c>
      <c r="D18" s="2">
        <v>2617</v>
      </c>
      <c r="E18"/>
      <c r="F18" s="3">
        <v>0.95373134328358211</v>
      </c>
      <c r="G18" s="3">
        <v>0.9420516836335161</v>
      </c>
      <c r="H18" s="3">
        <v>0.94803209782193354</v>
      </c>
      <c r="I18"/>
      <c r="J18">
        <v>1278</v>
      </c>
      <c r="K18">
        <v>1203</v>
      </c>
      <c r="L18" s="4">
        <v>2481</v>
      </c>
      <c r="M18"/>
      <c r="N18" s="5">
        <v>1695</v>
      </c>
      <c r="O18" s="5">
        <v>1648</v>
      </c>
      <c r="P18" s="4">
        <v>3343</v>
      </c>
      <c r="Q18"/>
      <c r="R18" s="3">
        <v>0.79056047197640122</v>
      </c>
      <c r="S18" s="3">
        <v>0.77487864077669899</v>
      </c>
      <c r="T18" s="3">
        <v>0.78282979359856419</v>
      </c>
      <c r="U18"/>
    </row>
    <row r="19" spans="1:21" x14ac:dyDescent="0.3">
      <c r="A19" s="1" t="s">
        <v>21</v>
      </c>
      <c r="B19" s="2">
        <v>1159</v>
      </c>
      <c r="C19" s="2">
        <v>1290</v>
      </c>
      <c r="D19" s="2">
        <v>2449</v>
      </c>
      <c r="E19"/>
      <c r="F19" s="3">
        <v>0.97066436583261428</v>
      </c>
      <c r="G19" s="3">
        <v>0.96821705426356586</v>
      </c>
      <c r="H19" s="3">
        <v>0.9693752552062066</v>
      </c>
      <c r="I19"/>
      <c r="J19">
        <v>1125</v>
      </c>
      <c r="K19">
        <v>1249</v>
      </c>
      <c r="L19" s="4">
        <v>2374</v>
      </c>
      <c r="M19"/>
      <c r="N19" s="5">
        <v>1447</v>
      </c>
      <c r="O19" s="5">
        <v>1558</v>
      </c>
      <c r="P19" s="4">
        <v>3005</v>
      </c>
      <c r="Q19"/>
      <c r="R19" s="3">
        <v>0.80096751900483765</v>
      </c>
      <c r="S19" s="3">
        <v>0.82798459563543003</v>
      </c>
      <c r="T19" s="3">
        <v>0.8149750415973378</v>
      </c>
      <c r="U19"/>
    </row>
    <row r="20" spans="1:21" x14ac:dyDescent="0.3">
      <c r="A20" s="6" t="s">
        <v>27</v>
      </c>
      <c r="B20" s="2">
        <v>1254</v>
      </c>
      <c r="C20" s="2">
        <v>1193</v>
      </c>
      <c r="D20" s="2">
        <v>2447</v>
      </c>
      <c r="E20"/>
      <c r="F20" s="3">
        <v>0.97926634768740028</v>
      </c>
      <c r="G20" s="3">
        <v>0.96227996647108127</v>
      </c>
      <c r="H20" s="3">
        <v>0.97098487944421741</v>
      </c>
      <c r="I20"/>
      <c r="J20">
        <v>1228</v>
      </c>
      <c r="K20">
        <v>1148</v>
      </c>
      <c r="L20" s="4">
        <v>2376</v>
      </c>
      <c r="M20"/>
      <c r="N20" s="5">
        <v>1453</v>
      </c>
      <c r="O20" s="5">
        <v>1409</v>
      </c>
      <c r="P20" s="4">
        <v>2862</v>
      </c>
      <c r="Q20"/>
      <c r="R20" s="3">
        <v>0.86304198210598759</v>
      </c>
      <c r="S20" s="3">
        <v>0.84669978708303761</v>
      </c>
      <c r="T20" s="3">
        <v>0.85499650593990217</v>
      </c>
      <c r="U20"/>
    </row>
    <row r="21" spans="1:21" x14ac:dyDescent="0.3">
      <c r="A21" s="1" t="s">
        <v>22</v>
      </c>
      <c r="B21" s="2">
        <v>1194</v>
      </c>
      <c r="C21" s="2">
        <v>1327</v>
      </c>
      <c r="D21" s="2">
        <v>2521</v>
      </c>
      <c r="E21"/>
      <c r="F21" s="3">
        <v>0.94472361809045224</v>
      </c>
      <c r="G21" s="3">
        <v>0.95855312735493592</v>
      </c>
      <c r="H21" s="3">
        <v>0.95200317334391116</v>
      </c>
      <c r="I21"/>
      <c r="J21">
        <v>1128</v>
      </c>
      <c r="K21">
        <v>1272</v>
      </c>
      <c r="L21" s="4">
        <v>2400</v>
      </c>
      <c r="M21"/>
      <c r="N21" s="5">
        <v>1358</v>
      </c>
      <c r="O21" s="5">
        <v>1511</v>
      </c>
      <c r="P21" s="4">
        <v>2869</v>
      </c>
      <c r="Q21"/>
      <c r="R21" s="3">
        <v>0.87923416789396169</v>
      </c>
      <c r="S21" s="3">
        <v>0.87822634017207146</v>
      </c>
      <c r="T21" s="3">
        <v>0.87870338096897871</v>
      </c>
      <c r="U21"/>
    </row>
    <row r="22" spans="1:21" x14ac:dyDescent="0.3">
      <c r="A22" s="1" t="s">
        <v>23</v>
      </c>
      <c r="B22" s="2">
        <v>1030</v>
      </c>
      <c r="C22" s="2">
        <v>1076</v>
      </c>
      <c r="D22" s="2">
        <v>2106</v>
      </c>
      <c r="E22"/>
      <c r="F22" s="3">
        <v>0.96213592233009704</v>
      </c>
      <c r="G22" s="3">
        <v>0.94981412639405205</v>
      </c>
      <c r="H22" s="3">
        <v>0.95584045584045585</v>
      </c>
      <c r="I22"/>
      <c r="J22">
        <v>991</v>
      </c>
      <c r="K22">
        <v>1022</v>
      </c>
      <c r="L22" s="4">
        <v>2013</v>
      </c>
      <c r="M22"/>
      <c r="N22" s="5">
        <v>1178</v>
      </c>
      <c r="O22" s="5">
        <v>1262</v>
      </c>
      <c r="P22" s="4">
        <v>2440</v>
      </c>
      <c r="Q22"/>
      <c r="R22" s="3">
        <v>0.8743633276740238</v>
      </c>
      <c r="S22" s="3">
        <v>0.85261489698890647</v>
      </c>
      <c r="T22" s="3">
        <v>0.86311475409836069</v>
      </c>
      <c r="U22"/>
    </row>
    <row r="23" spans="1:21" x14ac:dyDescent="0.3">
      <c r="A23" s="1" t="s">
        <v>24</v>
      </c>
      <c r="B23" s="2">
        <v>508</v>
      </c>
      <c r="C23" s="2">
        <v>509</v>
      </c>
      <c r="D23" s="2">
        <v>1017</v>
      </c>
      <c r="E23"/>
      <c r="F23" s="3">
        <v>0.97440944881889768</v>
      </c>
      <c r="G23" s="3">
        <v>0.98231827111984282</v>
      </c>
      <c r="H23" s="3">
        <v>0.97836774827925266</v>
      </c>
      <c r="I23"/>
      <c r="J23">
        <v>495</v>
      </c>
      <c r="K23">
        <v>500</v>
      </c>
      <c r="L23" s="4">
        <v>995</v>
      </c>
      <c r="M23"/>
      <c r="N23" s="5">
        <v>571</v>
      </c>
      <c r="O23" s="5">
        <v>611</v>
      </c>
      <c r="P23" s="4">
        <v>1182</v>
      </c>
      <c r="Q23"/>
      <c r="R23" s="3">
        <v>0.88966725043782835</v>
      </c>
      <c r="S23" s="3">
        <v>0.83306055646481181</v>
      </c>
      <c r="T23" s="3">
        <v>0.86040609137055835</v>
      </c>
      <c r="U23"/>
    </row>
    <row r="24" spans="1:21" x14ac:dyDescent="0.3">
      <c r="A24" s="1" t="s">
        <v>28</v>
      </c>
      <c r="B24" s="2">
        <v>1758</v>
      </c>
      <c r="C24" s="2">
        <v>1891</v>
      </c>
      <c r="D24" s="2">
        <v>3649</v>
      </c>
      <c r="E24"/>
      <c r="F24" s="3">
        <v>0.95620022753128553</v>
      </c>
      <c r="G24" s="3">
        <v>0.95610787942887365</v>
      </c>
      <c r="H24" s="3">
        <v>0.95615237051246915</v>
      </c>
      <c r="I24"/>
      <c r="J24">
        <v>1681</v>
      </c>
      <c r="K24">
        <v>1808</v>
      </c>
      <c r="L24" s="4">
        <v>3489</v>
      </c>
      <c r="M24"/>
      <c r="N24" s="5">
        <v>2010</v>
      </c>
      <c r="O24" s="5">
        <v>2153</v>
      </c>
      <c r="P24" s="4">
        <v>4163</v>
      </c>
      <c r="Q24"/>
      <c r="R24" s="3">
        <v>0.87462686567164183</v>
      </c>
      <c r="S24" s="3">
        <v>0.87830933581049697</v>
      </c>
      <c r="T24" s="3">
        <v>0.87653134758587559</v>
      </c>
      <c r="U24"/>
    </row>
    <row r="25" spans="1:21" x14ac:dyDescent="0.3">
      <c r="A25" s="1" t="s">
        <v>49</v>
      </c>
      <c r="B25" s="2">
        <v>1061</v>
      </c>
      <c r="C25" s="2">
        <v>1165</v>
      </c>
      <c r="D25" s="2">
        <v>2226</v>
      </c>
      <c r="E25"/>
      <c r="F25" s="3">
        <v>0.96983977379830344</v>
      </c>
      <c r="G25" s="3">
        <v>0.96223175965665231</v>
      </c>
      <c r="H25" s="3">
        <v>0.9658580413297394</v>
      </c>
      <c r="I25"/>
      <c r="J25">
        <v>1029</v>
      </c>
      <c r="K25">
        <v>1121</v>
      </c>
      <c r="L25" s="4">
        <v>2150</v>
      </c>
      <c r="M25"/>
      <c r="N25" s="5">
        <v>1192</v>
      </c>
      <c r="O25" s="5">
        <v>1313</v>
      </c>
      <c r="P25" s="4">
        <v>2505</v>
      </c>
      <c r="Q25"/>
      <c r="R25" s="3">
        <v>0.8901006711409396</v>
      </c>
      <c r="S25" s="3">
        <v>0.88728103579588724</v>
      </c>
      <c r="T25" s="3">
        <v>0.88862275449101802</v>
      </c>
      <c r="U25"/>
    </row>
    <row r="26" spans="1:21" ht="14.25" thickBot="1" x14ac:dyDescent="0.35">
      <c r="A26" s="7" t="s">
        <v>25</v>
      </c>
      <c r="B26" s="10">
        <v>48150</v>
      </c>
      <c r="C26" s="10">
        <v>49877</v>
      </c>
      <c r="D26" s="10">
        <v>98027</v>
      </c>
      <c r="E26" s="7"/>
      <c r="F26" s="11">
        <v>0.96456905503634471</v>
      </c>
      <c r="G26" s="11">
        <v>0.96108426729755203</v>
      </c>
      <c r="H26" s="11">
        <v>0.96279596437716142</v>
      </c>
      <c r="I26" s="7"/>
      <c r="J26" s="7">
        <v>46444</v>
      </c>
      <c r="K26" s="7">
        <v>47936</v>
      </c>
      <c r="L26" s="7">
        <v>94380</v>
      </c>
      <c r="M26" s="7"/>
      <c r="N26" s="10">
        <v>57447</v>
      </c>
      <c r="O26" s="10">
        <v>59969</v>
      </c>
      <c r="P26" s="10">
        <v>117416</v>
      </c>
      <c r="Q26" s="7"/>
      <c r="R26" s="11">
        <v>0.8381638727870907</v>
      </c>
      <c r="S26" s="11">
        <v>0.83171305174340071</v>
      </c>
      <c r="T26" s="11">
        <v>0.83486918307556035</v>
      </c>
      <c r="U26"/>
    </row>
    <row r="27" spans="1:21" x14ac:dyDescent="0.3">
      <c r="A27" s="1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</sheetData>
  <mergeCells count="5">
    <mergeCell ref="B3:D3"/>
    <mergeCell ref="F3:H3"/>
    <mergeCell ref="J3:L3"/>
    <mergeCell ref="N3:P3"/>
    <mergeCell ref="R3:T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4FC85-F84B-4218-B89F-AA085CC7DFC9}">
  <dimension ref="A1:Y29"/>
  <sheetViews>
    <sheetView workbookViewId="0">
      <selection activeCell="A3" sqref="A3:X4"/>
    </sheetView>
  </sheetViews>
  <sheetFormatPr defaultRowHeight="13.5" x14ac:dyDescent="0.3"/>
  <cols>
    <col min="1" max="1" width="29.1640625" style="40" customWidth="1"/>
    <col min="2" max="4" width="9.33203125" style="40"/>
    <col min="5" max="5" width="3.6640625" style="40" customWidth="1"/>
    <col min="6" max="8" width="9.33203125" style="40"/>
    <col min="9" max="9" width="3.6640625" style="40" customWidth="1"/>
    <col min="10" max="12" width="9.33203125" style="40"/>
    <col min="13" max="13" width="3.6640625" style="40" customWidth="1"/>
    <col min="14" max="16" width="9.33203125" style="40"/>
    <col min="17" max="17" width="3.6640625" style="40" customWidth="1"/>
    <col min="18" max="20" width="9.33203125" style="40"/>
    <col min="21" max="21" width="3.6640625" style="40" customWidth="1"/>
    <col min="22" max="16384" width="9.33203125" style="40"/>
  </cols>
  <sheetData>
    <row r="1" spans="1:25" x14ac:dyDescent="0.3">
      <c r="A1" t="s">
        <v>83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14.25" thickBot="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 ht="14.25" thickBot="1" x14ac:dyDescent="0.35">
      <c r="A3" s="41" t="s">
        <v>0</v>
      </c>
      <c r="B3" s="42" t="s">
        <v>1</v>
      </c>
      <c r="C3" s="42"/>
      <c r="D3" s="42"/>
      <c r="E3" s="41"/>
      <c r="F3" s="42" t="s">
        <v>31</v>
      </c>
      <c r="G3" s="42"/>
      <c r="H3" s="42"/>
      <c r="I3" s="41"/>
      <c r="J3" s="42" t="s">
        <v>32</v>
      </c>
      <c r="K3" s="42"/>
      <c r="L3" s="42"/>
      <c r="M3" s="44"/>
      <c r="N3" s="42" t="s">
        <v>37</v>
      </c>
      <c r="O3" s="42"/>
      <c r="P3" s="42"/>
      <c r="Q3" s="44"/>
      <c r="R3" s="41" t="s">
        <v>39</v>
      </c>
      <c r="S3" s="44"/>
      <c r="T3" s="44"/>
      <c r="U3" s="44"/>
      <c r="V3" s="44" t="s">
        <v>5</v>
      </c>
      <c r="W3" s="44"/>
      <c r="X3" s="44"/>
      <c r="Y3"/>
    </row>
    <row r="4" spans="1:25" ht="14.25" thickBot="1" x14ac:dyDescent="0.35">
      <c r="A4" s="43"/>
      <c r="B4" s="44" t="s">
        <v>40</v>
      </c>
      <c r="C4" s="44" t="s">
        <v>41</v>
      </c>
      <c r="D4" s="44" t="s">
        <v>8</v>
      </c>
      <c r="E4" s="43"/>
      <c r="F4" s="44" t="s">
        <v>40</v>
      </c>
      <c r="G4" s="44" t="s">
        <v>41</v>
      </c>
      <c r="H4" s="44" t="s">
        <v>8</v>
      </c>
      <c r="I4" s="43"/>
      <c r="J4" s="44" t="s">
        <v>40</v>
      </c>
      <c r="K4" s="44" t="s">
        <v>41</v>
      </c>
      <c r="L4" s="44" t="s">
        <v>8</v>
      </c>
      <c r="M4" s="44"/>
      <c r="N4" s="44" t="s">
        <v>40</v>
      </c>
      <c r="O4" s="44" t="s">
        <v>41</v>
      </c>
      <c r="P4" s="44" t="s">
        <v>8</v>
      </c>
      <c r="Q4" s="44"/>
      <c r="R4" s="45" t="s">
        <v>40</v>
      </c>
      <c r="S4" s="44" t="s">
        <v>41</v>
      </c>
      <c r="T4" s="44" t="s">
        <v>8</v>
      </c>
      <c r="U4" s="44"/>
      <c r="V4" s="44" t="s">
        <v>40</v>
      </c>
      <c r="W4" s="44" t="s">
        <v>41</v>
      </c>
      <c r="X4" s="44" t="s">
        <v>8</v>
      </c>
      <c r="Y4"/>
    </row>
    <row r="5" spans="1:25" x14ac:dyDescent="0.3">
      <c r="A5" s="1" t="s">
        <v>9</v>
      </c>
      <c r="B5" s="4">
        <v>10191</v>
      </c>
      <c r="C5" s="4">
        <v>10026</v>
      </c>
      <c r="D5" s="4">
        <v>20217</v>
      </c>
      <c r="E5" s="4"/>
      <c r="F5" s="4">
        <v>4258</v>
      </c>
      <c r="G5" s="4">
        <v>4109</v>
      </c>
      <c r="H5" s="4">
        <v>8367</v>
      </c>
      <c r="I5"/>
      <c r="J5" s="19">
        <v>0.41781964478461386</v>
      </c>
      <c r="K5" s="19">
        <v>0.40983443048075002</v>
      </c>
      <c r="L5" s="19">
        <v>0.41385962308947916</v>
      </c>
      <c r="M5" s="19"/>
      <c r="N5" s="19">
        <v>0.66264350897851043</v>
      </c>
      <c r="O5" s="19">
        <v>0.65030919609016558</v>
      </c>
      <c r="P5" s="19">
        <v>0.65652668546272941</v>
      </c>
      <c r="Q5"/>
      <c r="R5" s="4">
        <v>12430</v>
      </c>
      <c r="S5" s="4">
        <v>13072</v>
      </c>
      <c r="T5" s="4">
        <v>25502</v>
      </c>
      <c r="U5"/>
      <c r="V5" s="19">
        <v>0.81987127916331459</v>
      </c>
      <c r="W5" s="19">
        <v>0.76698286413708694</v>
      </c>
      <c r="X5" s="19">
        <v>0.79276135205081955</v>
      </c>
      <c r="Y5"/>
    </row>
    <row r="6" spans="1:25" x14ac:dyDescent="0.3">
      <c r="A6" s="1" t="s">
        <v>29</v>
      </c>
      <c r="B6" s="4">
        <v>2644</v>
      </c>
      <c r="C6" s="4">
        <v>2037</v>
      </c>
      <c r="D6" s="4">
        <v>4681</v>
      </c>
      <c r="E6" s="4"/>
      <c r="F6" s="4">
        <v>1408</v>
      </c>
      <c r="G6" s="4">
        <v>965</v>
      </c>
      <c r="H6" s="4">
        <v>2373</v>
      </c>
      <c r="I6"/>
      <c r="J6" s="19">
        <v>0.53252647503782147</v>
      </c>
      <c r="K6" s="19">
        <v>0.47373588610702011</v>
      </c>
      <c r="L6" s="19">
        <v>0.50694296090578939</v>
      </c>
      <c r="M6" s="19"/>
      <c r="N6" s="19">
        <v>0.80332829046898635</v>
      </c>
      <c r="O6" s="19">
        <v>0.76239567992145307</v>
      </c>
      <c r="P6" s="19">
        <v>0.78551591540269172</v>
      </c>
      <c r="Q6"/>
      <c r="R6" s="4">
        <v>3478</v>
      </c>
      <c r="S6" s="4">
        <v>3048</v>
      </c>
      <c r="T6" s="4">
        <v>6526</v>
      </c>
      <c r="U6"/>
      <c r="V6" s="19">
        <v>0.76020701552616443</v>
      </c>
      <c r="W6" s="19">
        <v>0.66830708661417326</v>
      </c>
      <c r="X6" s="19">
        <v>0.71728470732454797</v>
      </c>
      <c r="Y6"/>
    </row>
    <row r="7" spans="1:25" x14ac:dyDescent="0.3">
      <c r="A7" s="1" t="s">
        <v>10</v>
      </c>
      <c r="B7" s="4">
        <v>1178</v>
      </c>
      <c r="C7" s="4">
        <v>1227</v>
      </c>
      <c r="D7" s="4">
        <v>2405</v>
      </c>
      <c r="E7" s="4"/>
      <c r="F7" s="4">
        <v>393</v>
      </c>
      <c r="G7" s="4">
        <v>414</v>
      </c>
      <c r="H7" s="4">
        <v>807</v>
      </c>
      <c r="I7"/>
      <c r="J7" s="19">
        <v>0.33361629881154498</v>
      </c>
      <c r="K7" s="19">
        <v>0.33740831295843521</v>
      </c>
      <c r="L7" s="19">
        <v>0.33555093555093557</v>
      </c>
      <c r="M7" s="19"/>
      <c r="N7" s="19">
        <v>0.61035653650254673</v>
      </c>
      <c r="O7" s="19">
        <v>0.61124694376528121</v>
      </c>
      <c r="P7" s="19">
        <v>0.61081081081081079</v>
      </c>
      <c r="Q7"/>
      <c r="R7" s="4">
        <v>1317</v>
      </c>
      <c r="S7" s="4">
        <v>1518</v>
      </c>
      <c r="T7" s="4">
        <v>2835</v>
      </c>
      <c r="U7"/>
      <c r="V7" s="19">
        <v>0.89445709946848895</v>
      </c>
      <c r="W7" s="19">
        <v>0.80830039525691699</v>
      </c>
      <c r="X7" s="19">
        <v>0.84832451499118167</v>
      </c>
      <c r="Y7"/>
    </row>
    <row r="8" spans="1:25" x14ac:dyDescent="0.3">
      <c r="A8" s="1" t="s">
        <v>52</v>
      </c>
      <c r="B8" s="4">
        <v>1029</v>
      </c>
      <c r="C8" s="4">
        <v>885</v>
      </c>
      <c r="D8" s="4">
        <v>1914</v>
      </c>
      <c r="E8" s="4"/>
      <c r="F8" s="4">
        <v>466</v>
      </c>
      <c r="G8" s="4">
        <v>387</v>
      </c>
      <c r="H8" s="4">
        <v>853</v>
      </c>
      <c r="I8"/>
      <c r="J8" s="19">
        <v>0.45286686103012636</v>
      </c>
      <c r="K8" s="19">
        <v>0.43728813559322033</v>
      </c>
      <c r="L8" s="19">
        <v>0.4456635318704284</v>
      </c>
      <c r="M8" s="19"/>
      <c r="N8" s="19">
        <v>0.70845481049562686</v>
      </c>
      <c r="O8" s="19">
        <v>0.69378531073446326</v>
      </c>
      <c r="P8" s="19">
        <v>0.70167189132706376</v>
      </c>
      <c r="Q8"/>
      <c r="R8" s="4">
        <v>2879</v>
      </c>
      <c r="S8" s="4">
        <v>3153</v>
      </c>
      <c r="T8" s="4">
        <v>6032</v>
      </c>
      <c r="U8"/>
      <c r="V8" s="19">
        <v>0.35741576936436265</v>
      </c>
      <c r="W8" s="19">
        <v>0.28068506184586106</v>
      </c>
      <c r="X8" s="19">
        <v>0.31730769230769229</v>
      </c>
      <c r="Y8"/>
    </row>
    <row r="9" spans="1:25" x14ac:dyDescent="0.3">
      <c r="A9" s="1" t="s">
        <v>12</v>
      </c>
      <c r="B9" s="4">
        <v>1428</v>
      </c>
      <c r="C9" s="4">
        <v>1503</v>
      </c>
      <c r="D9" s="4">
        <v>2931</v>
      </c>
      <c r="E9" s="4"/>
      <c r="F9" s="4">
        <v>581</v>
      </c>
      <c r="G9" s="4">
        <v>582</v>
      </c>
      <c r="H9" s="4">
        <v>1163</v>
      </c>
      <c r="I9"/>
      <c r="J9" s="19">
        <v>0.40686274509803921</v>
      </c>
      <c r="K9" s="19">
        <v>0.38722554890219563</v>
      </c>
      <c r="L9" s="19">
        <v>0.39679290344592288</v>
      </c>
      <c r="M9" s="19"/>
      <c r="N9" s="19">
        <v>0.63305322128851538</v>
      </c>
      <c r="O9" s="19">
        <v>0.62341982701264143</v>
      </c>
      <c r="P9" s="19">
        <v>0.62811327192084609</v>
      </c>
      <c r="Q9"/>
      <c r="R9" s="4">
        <v>1758</v>
      </c>
      <c r="S9" s="4">
        <v>2041</v>
      </c>
      <c r="T9" s="4">
        <v>3799</v>
      </c>
      <c r="U9"/>
      <c r="V9" s="19">
        <v>0.8122866894197952</v>
      </c>
      <c r="W9" s="19">
        <v>0.73640372366487017</v>
      </c>
      <c r="X9" s="19">
        <v>0.7715188207423006</v>
      </c>
      <c r="Y9"/>
    </row>
    <row r="10" spans="1:25" x14ac:dyDescent="0.3">
      <c r="A10" s="6" t="s">
        <v>13</v>
      </c>
      <c r="B10" s="4">
        <v>1078</v>
      </c>
      <c r="C10" s="4">
        <v>1077</v>
      </c>
      <c r="D10" s="4">
        <v>2155</v>
      </c>
      <c r="E10" s="4"/>
      <c r="F10" s="4">
        <v>398</v>
      </c>
      <c r="G10" s="4">
        <v>414</v>
      </c>
      <c r="H10" s="4">
        <v>812</v>
      </c>
      <c r="I10"/>
      <c r="J10" s="19">
        <v>0.36920222634508348</v>
      </c>
      <c r="K10" s="19">
        <v>0.38440111420612816</v>
      </c>
      <c r="L10" s="19">
        <v>0.37679814385150812</v>
      </c>
      <c r="M10" s="19"/>
      <c r="N10" s="19">
        <v>0.65306122448979587</v>
      </c>
      <c r="O10" s="19">
        <v>0.62116991643454034</v>
      </c>
      <c r="P10" s="19">
        <v>0.63712296983758698</v>
      </c>
      <c r="Q10"/>
      <c r="R10" s="4">
        <v>1106</v>
      </c>
      <c r="S10" s="4">
        <v>1333</v>
      </c>
      <c r="T10" s="4">
        <v>2439</v>
      </c>
      <c r="U10"/>
      <c r="V10" s="19">
        <v>0.97468354430379744</v>
      </c>
      <c r="W10" s="19">
        <v>0.8079519879969993</v>
      </c>
      <c r="X10" s="19">
        <v>0.88355883558835591</v>
      </c>
      <c r="Y10"/>
    </row>
    <row r="11" spans="1:25" x14ac:dyDescent="0.3">
      <c r="A11" s="1" t="s">
        <v>14</v>
      </c>
      <c r="B11" s="4">
        <v>800</v>
      </c>
      <c r="C11" s="4">
        <v>830</v>
      </c>
      <c r="D11" s="4">
        <v>1630</v>
      </c>
      <c r="E11" s="4"/>
      <c r="F11" s="4">
        <v>276</v>
      </c>
      <c r="G11" s="4">
        <v>263</v>
      </c>
      <c r="H11" s="4">
        <v>539</v>
      </c>
      <c r="I11"/>
      <c r="J11" s="19">
        <v>0.34499999999999997</v>
      </c>
      <c r="K11" s="19">
        <v>0.31686746987951808</v>
      </c>
      <c r="L11" s="19">
        <v>0.33067484662576685</v>
      </c>
      <c r="M11" s="19"/>
      <c r="N11" s="19">
        <v>0.63624999999999998</v>
      </c>
      <c r="O11" s="19">
        <v>0.58915662650602407</v>
      </c>
      <c r="P11" s="19">
        <v>0.61226993865030677</v>
      </c>
      <c r="Q11"/>
      <c r="R11" s="4">
        <v>1062</v>
      </c>
      <c r="S11" s="4">
        <v>1208</v>
      </c>
      <c r="T11" s="4">
        <v>2270</v>
      </c>
      <c r="U11"/>
      <c r="V11" s="19">
        <v>0.75329566854990582</v>
      </c>
      <c r="W11" s="19">
        <v>0.6870860927152318</v>
      </c>
      <c r="X11" s="19">
        <v>0.7180616740088106</v>
      </c>
      <c r="Y11"/>
    </row>
    <row r="12" spans="1:25" x14ac:dyDescent="0.3">
      <c r="A12" s="1" t="s">
        <v>53</v>
      </c>
      <c r="B12" s="4">
        <v>128</v>
      </c>
      <c r="C12" s="4">
        <v>102</v>
      </c>
      <c r="D12" s="4">
        <v>230</v>
      </c>
      <c r="E12" s="4"/>
      <c r="F12" s="4">
        <v>46</v>
      </c>
      <c r="G12" s="4">
        <v>37</v>
      </c>
      <c r="H12" s="4">
        <v>83</v>
      </c>
      <c r="I12"/>
      <c r="J12" s="19">
        <v>0.359375</v>
      </c>
      <c r="K12" s="19">
        <v>0.36274509803921567</v>
      </c>
      <c r="L12" s="19">
        <v>0.36086956521739133</v>
      </c>
      <c r="M12" s="19"/>
      <c r="N12" s="19">
        <v>0.7421875</v>
      </c>
      <c r="O12" s="19">
        <v>0.61764705882352944</v>
      </c>
      <c r="P12" s="19">
        <v>0.68695652173913047</v>
      </c>
      <c r="Q12"/>
      <c r="R12" s="4">
        <v>268</v>
      </c>
      <c r="S12" s="4">
        <v>305</v>
      </c>
      <c r="T12" s="4">
        <v>575</v>
      </c>
      <c r="U12"/>
      <c r="V12" s="19">
        <v>0.47761194029850745</v>
      </c>
      <c r="W12" s="19">
        <v>0.33442622950819673</v>
      </c>
      <c r="X12" s="19">
        <v>0.4</v>
      </c>
      <c r="Y12"/>
    </row>
    <row r="13" spans="1:25" x14ac:dyDescent="0.3">
      <c r="A13" s="1" t="s">
        <v>16</v>
      </c>
      <c r="B13" s="4">
        <v>519</v>
      </c>
      <c r="C13" s="4">
        <v>653</v>
      </c>
      <c r="D13" s="4">
        <v>1172</v>
      </c>
      <c r="E13" s="4"/>
      <c r="F13" s="4">
        <v>166</v>
      </c>
      <c r="G13" s="4">
        <v>204</v>
      </c>
      <c r="H13" s="4">
        <v>370</v>
      </c>
      <c r="I13"/>
      <c r="J13" s="19">
        <v>0.31984585741811178</v>
      </c>
      <c r="K13" s="19">
        <v>0.31240428790199082</v>
      </c>
      <c r="L13" s="19">
        <v>0.31569965870307165</v>
      </c>
      <c r="M13" s="19"/>
      <c r="N13" s="19">
        <v>0.61657032755298646</v>
      </c>
      <c r="O13" s="19">
        <v>0.56814701378254207</v>
      </c>
      <c r="P13" s="19">
        <v>0.58959044368600677</v>
      </c>
      <c r="Q13"/>
      <c r="R13" s="4">
        <v>687</v>
      </c>
      <c r="S13" s="4">
        <v>1009</v>
      </c>
      <c r="T13" s="4">
        <v>1696</v>
      </c>
      <c r="U13"/>
      <c r="V13" s="19">
        <v>0.75545851528384278</v>
      </c>
      <c r="W13" s="19">
        <v>0.64717542120911797</v>
      </c>
      <c r="X13" s="19">
        <v>0.69103773584905659</v>
      </c>
      <c r="Y13"/>
    </row>
    <row r="14" spans="1:25" x14ac:dyDescent="0.3">
      <c r="A14" s="1" t="s">
        <v>54</v>
      </c>
      <c r="B14" s="4">
        <v>5762</v>
      </c>
      <c r="C14" s="4">
        <v>5189</v>
      </c>
      <c r="D14" s="4">
        <v>10951</v>
      </c>
      <c r="E14" s="4"/>
      <c r="F14" s="4">
        <v>2239</v>
      </c>
      <c r="G14" s="4">
        <v>1928</v>
      </c>
      <c r="H14" s="4">
        <v>4167</v>
      </c>
      <c r="I14"/>
      <c r="J14" s="19">
        <v>0.38858035404373481</v>
      </c>
      <c r="K14" s="19">
        <v>0.37155521295047217</v>
      </c>
      <c r="L14" s="19">
        <v>0.38051319514199616</v>
      </c>
      <c r="M14" s="19"/>
      <c r="N14" s="19">
        <v>0.67094758764317941</v>
      </c>
      <c r="O14" s="19">
        <v>0.63808055502023509</v>
      </c>
      <c r="P14" s="19">
        <v>0.65537393845310932</v>
      </c>
      <c r="Q14"/>
      <c r="R14" s="4">
        <v>8158</v>
      </c>
      <c r="S14" s="4">
        <v>8297</v>
      </c>
      <c r="T14" s="4">
        <v>16455</v>
      </c>
      <c r="U14"/>
      <c r="V14" s="19">
        <v>0.70630056386369211</v>
      </c>
      <c r="W14" s="19">
        <v>0.6254067735326021</v>
      </c>
      <c r="X14" s="19">
        <v>0.66551200243087205</v>
      </c>
      <c r="Y14"/>
    </row>
    <row r="15" spans="1:25" x14ac:dyDescent="0.3">
      <c r="A15" s="6" t="s">
        <v>18</v>
      </c>
      <c r="B15" s="4">
        <v>1172</v>
      </c>
      <c r="C15" s="4">
        <v>1244</v>
      </c>
      <c r="D15" s="4">
        <v>2416</v>
      </c>
      <c r="E15" s="4"/>
      <c r="F15" s="4">
        <v>486</v>
      </c>
      <c r="G15" s="4">
        <v>499</v>
      </c>
      <c r="H15" s="4">
        <v>985</v>
      </c>
      <c r="I15"/>
      <c r="J15" s="19">
        <v>0.41467576791808874</v>
      </c>
      <c r="K15" s="19">
        <v>0.40112540192926044</v>
      </c>
      <c r="L15" s="19">
        <v>0.40769867549668876</v>
      </c>
      <c r="M15" s="19"/>
      <c r="N15" s="19">
        <v>0.65870307167235498</v>
      </c>
      <c r="O15" s="19">
        <v>0.63585209003215437</v>
      </c>
      <c r="P15" s="19">
        <v>0.64693708609271527</v>
      </c>
      <c r="Q15"/>
      <c r="R15" s="4">
        <v>1561</v>
      </c>
      <c r="S15" s="4">
        <v>1789</v>
      </c>
      <c r="T15" s="4">
        <v>3350</v>
      </c>
      <c r="U15"/>
      <c r="V15" s="19">
        <v>0.75080076873798851</v>
      </c>
      <c r="W15" s="19">
        <v>0.69536053661263275</v>
      </c>
      <c r="X15" s="19">
        <v>0.72119402985074632</v>
      </c>
      <c r="Y15"/>
    </row>
    <row r="16" spans="1:25" x14ac:dyDescent="0.3">
      <c r="A16" s="1" t="s">
        <v>19</v>
      </c>
      <c r="B16" s="4">
        <v>7650</v>
      </c>
      <c r="C16" s="4">
        <v>7072</v>
      </c>
      <c r="D16" s="4">
        <v>14722</v>
      </c>
      <c r="E16" s="4"/>
      <c r="F16" s="4">
        <v>3023</v>
      </c>
      <c r="G16" s="4">
        <v>2832</v>
      </c>
      <c r="H16" s="4">
        <v>5855</v>
      </c>
      <c r="I16"/>
      <c r="J16" s="19">
        <v>0.39516339869281047</v>
      </c>
      <c r="K16" s="19">
        <v>0.40045248868778283</v>
      </c>
      <c r="L16" s="19">
        <v>0.39770411628854774</v>
      </c>
      <c r="M16" s="19"/>
      <c r="N16" s="19">
        <v>0.68366013071895426</v>
      </c>
      <c r="O16" s="19">
        <v>0.65342194570135748</v>
      </c>
      <c r="P16" s="19">
        <v>0.66913462844722182</v>
      </c>
      <c r="Q16"/>
      <c r="R16" s="4">
        <v>9594</v>
      </c>
      <c r="S16" s="4">
        <v>10354</v>
      </c>
      <c r="T16" s="4">
        <v>19948</v>
      </c>
      <c r="U16"/>
      <c r="V16" s="19">
        <v>0.79737335834896805</v>
      </c>
      <c r="W16" s="19">
        <v>0.68302105466486385</v>
      </c>
      <c r="X16" s="19">
        <v>0.73801884900741932</v>
      </c>
      <c r="Y16"/>
    </row>
    <row r="17" spans="1:25" x14ac:dyDescent="0.3">
      <c r="A17" s="1" t="s">
        <v>48</v>
      </c>
      <c r="B17" s="4">
        <v>1056</v>
      </c>
      <c r="C17" s="4">
        <v>1046</v>
      </c>
      <c r="D17" s="4">
        <v>2102</v>
      </c>
      <c r="E17" s="4"/>
      <c r="F17" s="4">
        <v>333</v>
      </c>
      <c r="G17" s="4">
        <v>314</v>
      </c>
      <c r="H17" s="4">
        <v>647</v>
      </c>
      <c r="I17"/>
      <c r="J17" s="19">
        <v>0.31534090909090912</v>
      </c>
      <c r="K17" s="19">
        <v>0.30019120458891013</v>
      </c>
      <c r="L17" s="19">
        <v>0.30780209324452901</v>
      </c>
      <c r="M17" s="19"/>
      <c r="N17" s="19">
        <v>0.57196969696969702</v>
      </c>
      <c r="O17" s="19">
        <v>0.55544933078393877</v>
      </c>
      <c r="P17" s="19">
        <v>0.56374881065651761</v>
      </c>
      <c r="Q17"/>
      <c r="R17" s="4">
        <v>1367</v>
      </c>
      <c r="S17" s="4">
        <v>1597</v>
      </c>
      <c r="T17" s="4">
        <v>2964</v>
      </c>
      <c r="U17"/>
      <c r="V17" s="19">
        <v>0.77249451353328458</v>
      </c>
      <c r="W17" s="19">
        <v>0.65497808390732626</v>
      </c>
      <c r="X17" s="19">
        <v>0.70917678812415652</v>
      </c>
      <c r="Y17"/>
    </row>
    <row r="18" spans="1:25" x14ac:dyDescent="0.3">
      <c r="A18" s="1" t="s">
        <v>20</v>
      </c>
      <c r="B18" s="4">
        <v>1344</v>
      </c>
      <c r="C18" s="4">
        <v>1099</v>
      </c>
      <c r="D18" s="4">
        <v>2443</v>
      </c>
      <c r="E18" s="4"/>
      <c r="F18" s="4">
        <v>506</v>
      </c>
      <c r="G18" s="4">
        <v>412</v>
      </c>
      <c r="H18" s="4">
        <v>918</v>
      </c>
      <c r="I18"/>
      <c r="J18" s="19">
        <v>0.37648809523809523</v>
      </c>
      <c r="K18" s="19">
        <v>0.37488626023657873</v>
      </c>
      <c r="L18" s="19">
        <v>0.37576749897666806</v>
      </c>
      <c r="M18" s="19"/>
      <c r="N18" s="19">
        <v>0.69047619047619047</v>
      </c>
      <c r="O18" s="19">
        <v>0.64968152866242035</v>
      </c>
      <c r="P18" s="19">
        <v>0.6721244371674171</v>
      </c>
      <c r="Q18"/>
      <c r="R18" s="4">
        <v>1892</v>
      </c>
      <c r="S18" s="4">
        <v>1868</v>
      </c>
      <c r="T18" s="4">
        <v>3760</v>
      </c>
      <c r="U18"/>
      <c r="V18" s="19">
        <v>0.71035940803382669</v>
      </c>
      <c r="W18" s="19">
        <v>0.58832976445396146</v>
      </c>
      <c r="X18" s="19">
        <v>0.64973404255319145</v>
      </c>
      <c r="Y18"/>
    </row>
    <row r="19" spans="1:25" x14ac:dyDescent="0.3">
      <c r="A19" s="1" t="s">
        <v>21</v>
      </c>
      <c r="B19" s="4">
        <v>1096</v>
      </c>
      <c r="C19" s="4">
        <v>1157</v>
      </c>
      <c r="D19" s="4">
        <v>2253</v>
      </c>
      <c r="E19" s="4"/>
      <c r="F19" s="4">
        <v>428</v>
      </c>
      <c r="G19" s="4">
        <v>424</v>
      </c>
      <c r="H19" s="4">
        <v>852</v>
      </c>
      <c r="I19"/>
      <c r="J19" s="19">
        <v>0.39051094890510951</v>
      </c>
      <c r="K19" s="19">
        <v>0.36646499567847884</v>
      </c>
      <c r="L19" s="19">
        <v>0.37816245006657789</v>
      </c>
      <c r="M19" s="19"/>
      <c r="N19" s="19">
        <v>0.63321167883211682</v>
      </c>
      <c r="O19" s="19">
        <v>0.61452031114952466</v>
      </c>
      <c r="P19" s="19">
        <v>0.62361296049711501</v>
      </c>
      <c r="Q19"/>
      <c r="R19" s="4">
        <v>1274</v>
      </c>
      <c r="S19" s="4">
        <v>1521</v>
      </c>
      <c r="T19" s="4">
        <v>2795</v>
      </c>
      <c r="U19"/>
      <c r="V19" s="19">
        <v>0.86028257456828883</v>
      </c>
      <c r="W19" s="19">
        <v>0.76068376068376065</v>
      </c>
      <c r="X19" s="19">
        <v>0.80608228980322005</v>
      </c>
      <c r="Y19"/>
    </row>
    <row r="20" spans="1:25" x14ac:dyDescent="0.3">
      <c r="A20" s="6" t="s">
        <v>27</v>
      </c>
      <c r="B20" s="4">
        <v>735</v>
      </c>
      <c r="C20" s="4">
        <v>684</v>
      </c>
      <c r="D20" s="4">
        <v>1419</v>
      </c>
      <c r="E20" s="4"/>
      <c r="F20" s="4">
        <v>303</v>
      </c>
      <c r="G20" s="4">
        <v>268</v>
      </c>
      <c r="H20" s="4">
        <v>571</v>
      </c>
      <c r="I20"/>
      <c r="J20" s="19">
        <v>0.41224489795918368</v>
      </c>
      <c r="K20" s="19">
        <v>0.391812865497076</v>
      </c>
      <c r="L20" s="19">
        <v>0.40239605355884428</v>
      </c>
      <c r="M20" s="19"/>
      <c r="N20" s="19">
        <v>0.67891156462585034</v>
      </c>
      <c r="O20" s="19">
        <v>0.66374269005847952</v>
      </c>
      <c r="P20" s="19">
        <v>0.671599718111346</v>
      </c>
      <c r="Q20"/>
      <c r="R20" s="4">
        <v>1099</v>
      </c>
      <c r="S20" s="4">
        <v>1378</v>
      </c>
      <c r="T20" s="4">
        <v>2477</v>
      </c>
      <c r="U20"/>
      <c r="V20" s="19">
        <v>0.66878980891719741</v>
      </c>
      <c r="W20" s="19">
        <v>0.49637155297532654</v>
      </c>
      <c r="X20" s="19">
        <v>0.57287040775131204</v>
      </c>
      <c r="Y20"/>
    </row>
    <row r="21" spans="1:25" x14ac:dyDescent="0.3">
      <c r="A21" s="1" t="s">
        <v>22</v>
      </c>
      <c r="B21" s="4">
        <v>929</v>
      </c>
      <c r="C21" s="4">
        <v>946</v>
      </c>
      <c r="D21" s="4">
        <v>1875</v>
      </c>
      <c r="E21" s="4"/>
      <c r="F21" s="4">
        <v>341</v>
      </c>
      <c r="G21" s="4">
        <v>319</v>
      </c>
      <c r="H21" s="4">
        <v>660</v>
      </c>
      <c r="I21"/>
      <c r="J21" s="19">
        <v>0.36706135629709363</v>
      </c>
      <c r="K21" s="19">
        <v>0.33720930232558138</v>
      </c>
      <c r="L21" s="19">
        <v>0.35199999999999998</v>
      </c>
      <c r="M21" s="19"/>
      <c r="N21" s="19">
        <v>0.64155005382131325</v>
      </c>
      <c r="O21" s="19">
        <v>0.63002114164904865</v>
      </c>
      <c r="P21" s="19">
        <v>0.63573333333333337</v>
      </c>
      <c r="Q21"/>
      <c r="R21" s="4">
        <v>1211</v>
      </c>
      <c r="S21" s="4">
        <v>1436</v>
      </c>
      <c r="T21" s="4">
        <v>2647</v>
      </c>
      <c r="U21"/>
      <c r="V21" s="19">
        <v>0.76713459950454166</v>
      </c>
      <c r="W21" s="19">
        <v>0.65877437325905297</v>
      </c>
      <c r="X21" s="19">
        <v>0.70834907442387607</v>
      </c>
      <c r="Y21"/>
    </row>
    <row r="22" spans="1:25" x14ac:dyDescent="0.3">
      <c r="A22" s="1" t="s">
        <v>80</v>
      </c>
      <c r="B22" s="4"/>
      <c r="C22" s="4"/>
      <c r="D22" s="4"/>
      <c r="E22" s="4"/>
      <c r="F22" s="4"/>
      <c r="G22" s="4"/>
      <c r="H22" s="4"/>
      <c r="I22"/>
      <c r="J22" s="19"/>
      <c r="K22" s="19"/>
      <c r="L22" s="19"/>
      <c r="M22" s="19"/>
      <c r="N22" s="19"/>
      <c r="O22" s="19"/>
      <c r="P22" s="19"/>
      <c r="Q22"/>
      <c r="R22" s="4"/>
      <c r="S22" s="4"/>
      <c r="T22" s="4"/>
      <c r="U22"/>
      <c r="V22" s="19"/>
      <c r="W22" s="19"/>
      <c r="X22" s="19"/>
      <c r="Y22"/>
    </row>
    <row r="23" spans="1:25" x14ac:dyDescent="0.3">
      <c r="A23" s="1" t="s">
        <v>24</v>
      </c>
      <c r="B23" s="4">
        <v>513</v>
      </c>
      <c r="C23" s="4">
        <v>474</v>
      </c>
      <c r="D23" s="4">
        <v>987</v>
      </c>
      <c r="E23" s="4"/>
      <c r="F23" s="4">
        <v>229</v>
      </c>
      <c r="G23" s="4">
        <v>183</v>
      </c>
      <c r="H23" s="4">
        <v>412</v>
      </c>
      <c r="I23"/>
      <c r="J23" s="19">
        <v>0.44639376218323584</v>
      </c>
      <c r="K23" s="19">
        <v>0.38607594936708861</v>
      </c>
      <c r="L23" s="19">
        <v>0.41742654508611954</v>
      </c>
      <c r="M23" s="19"/>
      <c r="N23" s="19">
        <v>0.73879142300194933</v>
      </c>
      <c r="O23" s="19">
        <v>0.64135021097046419</v>
      </c>
      <c r="P23" s="19">
        <v>0.69199594731509628</v>
      </c>
      <c r="Q23"/>
      <c r="R23" s="4">
        <v>629</v>
      </c>
      <c r="S23" s="4">
        <v>590</v>
      </c>
      <c r="T23" s="4">
        <v>1219</v>
      </c>
      <c r="U23"/>
      <c r="V23" s="19">
        <v>0.81558028616852152</v>
      </c>
      <c r="W23" s="19">
        <v>0.80338983050847457</v>
      </c>
      <c r="X23" s="19">
        <v>0.80968006562756356</v>
      </c>
      <c r="Y23"/>
    </row>
    <row r="24" spans="1:25" x14ac:dyDescent="0.3">
      <c r="A24" s="1" t="s">
        <v>28</v>
      </c>
      <c r="B24" s="4">
        <v>1305</v>
      </c>
      <c r="C24" s="4">
        <v>1065</v>
      </c>
      <c r="D24" s="4">
        <v>2370</v>
      </c>
      <c r="E24" s="4"/>
      <c r="F24" s="4">
        <v>240</v>
      </c>
      <c r="G24" s="4">
        <v>218</v>
      </c>
      <c r="H24" s="4">
        <v>458</v>
      </c>
      <c r="I24"/>
      <c r="J24" s="19">
        <v>0.18390804597701149</v>
      </c>
      <c r="K24" s="19">
        <v>0.20469483568075117</v>
      </c>
      <c r="L24" s="19">
        <v>0.19324894514767932</v>
      </c>
      <c r="M24" s="19"/>
      <c r="N24" s="19">
        <v>0.2950191570881226</v>
      </c>
      <c r="O24" s="19">
        <v>0.3380281690140845</v>
      </c>
      <c r="P24" s="19">
        <v>0.31434599156118143</v>
      </c>
      <c r="Q24"/>
      <c r="R24" s="4">
        <v>2055</v>
      </c>
      <c r="S24" s="4">
        <v>1989</v>
      </c>
      <c r="T24" s="4">
        <v>4044</v>
      </c>
      <c r="U24"/>
      <c r="V24" s="19">
        <v>0.63503649635036497</v>
      </c>
      <c r="W24" s="19">
        <v>0.53544494720965308</v>
      </c>
      <c r="X24" s="19">
        <v>0.58605341246290799</v>
      </c>
      <c r="Y24"/>
    </row>
    <row r="25" spans="1:25" x14ac:dyDescent="0.3">
      <c r="A25" s="1" t="s">
        <v>49</v>
      </c>
      <c r="B25" s="4">
        <v>832</v>
      </c>
      <c r="C25" s="4">
        <v>930</v>
      </c>
      <c r="D25" s="4">
        <v>1762</v>
      </c>
      <c r="E25" s="4"/>
      <c r="F25" s="4">
        <v>256</v>
      </c>
      <c r="G25" s="4">
        <v>322</v>
      </c>
      <c r="H25" s="4">
        <v>578</v>
      </c>
      <c r="I25"/>
      <c r="J25" s="19">
        <v>0.30769230769230771</v>
      </c>
      <c r="K25" s="19">
        <v>0.34623655913978496</v>
      </c>
      <c r="L25" s="19">
        <v>0.32803632236095348</v>
      </c>
      <c r="M25" s="19"/>
      <c r="N25" s="19">
        <v>0.60336538461538458</v>
      </c>
      <c r="O25" s="19">
        <v>0.63225806451612898</v>
      </c>
      <c r="P25" s="19">
        <v>0.61861520998864927</v>
      </c>
      <c r="Q25"/>
      <c r="R25" s="4">
        <v>1214</v>
      </c>
      <c r="S25" s="4">
        <v>1599</v>
      </c>
      <c r="T25" s="4">
        <v>2813</v>
      </c>
      <c r="U25"/>
      <c r="V25" s="19">
        <v>0.68533772652388802</v>
      </c>
      <c r="W25" s="19">
        <v>0.58161350844277671</v>
      </c>
      <c r="X25" s="19">
        <v>0.62637753288304299</v>
      </c>
      <c r="Y25"/>
    </row>
    <row r="26" spans="1:25" ht="14.25" thickBot="1" x14ac:dyDescent="0.35">
      <c r="A26" s="16" t="s">
        <v>25</v>
      </c>
      <c r="B26" s="30">
        <v>41389</v>
      </c>
      <c r="C26" s="30">
        <v>39246</v>
      </c>
      <c r="D26" s="30">
        <v>80635</v>
      </c>
      <c r="E26" s="30"/>
      <c r="F26" s="30">
        <v>16376</v>
      </c>
      <c r="G26" s="30">
        <v>15094</v>
      </c>
      <c r="H26" s="30">
        <v>31470</v>
      </c>
      <c r="I26" s="23"/>
      <c r="J26" s="18">
        <v>0.39566068279011329</v>
      </c>
      <c r="K26" s="18">
        <v>0.3845997044284768</v>
      </c>
      <c r="L26" s="18">
        <v>0.3902771749240404</v>
      </c>
      <c r="M26" s="18"/>
      <c r="N26" s="18">
        <v>0.53639856000386577</v>
      </c>
      <c r="O26" s="18">
        <v>0.52237170667074351</v>
      </c>
      <c r="P26" s="18">
        <v>0.52957152601227753</v>
      </c>
      <c r="Q26" s="10"/>
      <c r="R26" s="39">
        <v>55039</v>
      </c>
      <c r="S26" s="39">
        <v>59105</v>
      </c>
      <c r="T26" s="39">
        <v>114146</v>
      </c>
      <c r="U26" s="16"/>
      <c r="V26" s="18">
        <v>0.75199404058940023</v>
      </c>
      <c r="W26" s="18">
        <v>0.66400473733186705</v>
      </c>
      <c r="X26" s="18">
        <v>0.70641984826450333</v>
      </c>
      <c r="Y26"/>
    </row>
    <row r="27" spans="1:25" x14ac:dyDescent="0.3">
      <c r="A27" s="1" t="s">
        <v>81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x14ac:dyDescent="0.3">
      <c r="A28" s="1" t="s">
        <v>82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x14ac:dyDescent="0.3">
      <c r="A29" s="1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</sheetData>
  <mergeCells count="4">
    <mergeCell ref="B3:D3"/>
    <mergeCell ref="F3:H3"/>
    <mergeCell ref="J3:L3"/>
    <mergeCell ref="N3:P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9DB24-1336-45E5-ACFE-4E3E64AFDBA4}">
  <dimension ref="A1:Y30"/>
  <sheetViews>
    <sheetView workbookViewId="0">
      <selection activeCell="A3" sqref="A3:X4"/>
    </sheetView>
  </sheetViews>
  <sheetFormatPr defaultRowHeight="13.5" x14ac:dyDescent="0.3"/>
  <cols>
    <col min="1" max="1" width="28.5" style="40" customWidth="1"/>
    <col min="2" max="4" width="9.33203125" style="40"/>
    <col min="5" max="5" width="3.6640625" style="40" customWidth="1"/>
    <col min="6" max="8" width="9.33203125" style="40"/>
    <col min="9" max="9" width="3.6640625" style="40" customWidth="1"/>
    <col min="10" max="12" width="9.33203125" style="40"/>
    <col min="13" max="13" width="3.6640625" style="40" customWidth="1"/>
    <col min="14" max="16" width="9.33203125" style="40"/>
    <col min="17" max="17" width="3.6640625" style="40" customWidth="1"/>
    <col min="18" max="20" width="9.33203125" style="40"/>
    <col min="21" max="21" width="3.6640625" style="40" customWidth="1"/>
    <col min="22" max="16384" width="9.33203125" style="40"/>
  </cols>
  <sheetData>
    <row r="1" spans="1:25" x14ac:dyDescent="0.3">
      <c r="A1" t="s">
        <v>84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14.25" thickBot="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 ht="14.25" thickBot="1" x14ac:dyDescent="0.35">
      <c r="A3" s="41" t="s">
        <v>0</v>
      </c>
      <c r="B3" s="42" t="s">
        <v>1</v>
      </c>
      <c r="C3" s="42"/>
      <c r="D3" s="42"/>
      <c r="E3" s="41"/>
      <c r="F3" s="42" t="s">
        <v>31</v>
      </c>
      <c r="G3" s="42"/>
      <c r="H3" s="42"/>
      <c r="I3" s="41"/>
      <c r="J3" s="42" t="s">
        <v>32</v>
      </c>
      <c r="K3" s="42"/>
      <c r="L3" s="42"/>
      <c r="M3" s="44"/>
      <c r="N3" s="42" t="s">
        <v>37</v>
      </c>
      <c r="O3" s="42"/>
      <c r="P3" s="42"/>
      <c r="Q3" s="44"/>
      <c r="R3" s="41" t="s">
        <v>39</v>
      </c>
      <c r="S3" s="44"/>
      <c r="T3" s="44"/>
      <c r="U3" s="44"/>
      <c r="V3" s="44" t="s">
        <v>5</v>
      </c>
      <c r="W3" s="44"/>
      <c r="X3" s="44"/>
      <c r="Y3"/>
    </row>
    <row r="4" spans="1:25" ht="14.25" thickBot="1" x14ac:dyDescent="0.35">
      <c r="A4" s="43"/>
      <c r="B4" s="44" t="s">
        <v>40</v>
      </c>
      <c r="C4" s="44" t="s">
        <v>41</v>
      </c>
      <c r="D4" s="44" t="s">
        <v>8</v>
      </c>
      <c r="E4" s="43"/>
      <c r="F4" s="44" t="s">
        <v>40</v>
      </c>
      <c r="G4" s="44" t="s">
        <v>41</v>
      </c>
      <c r="H4" s="44" t="s">
        <v>8</v>
      </c>
      <c r="I4" s="43"/>
      <c r="J4" s="44" t="s">
        <v>40</v>
      </c>
      <c r="K4" s="44" t="s">
        <v>41</v>
      </c>
      <c r="L4" s="44" t="s">
        <v>8</v>
      </c>
      <c r="M4" s="44"/>
      <c r="N4" s="44" t="s">
        <v>40</v>
      </c>
      <c r="O4" s="44" t="s">
        <v>41</v>
      </c>
      <c r="P4" s="44" t="s">
        <v>8</v>
      </c>
      <c r="Q4" s="44"/>
      <c r="R4" s="45" t="s">
        <v>40</v>
      </c>
      <c r="S4" s="44" t="s">
        <v>41</v>
      </c>
      <c r="T4" s="44" t="s">
        <v>8</v>
      </c>
      <c r="U4" s="44"/>
      <c r="V4" s="44" t="s">
        <v>40</v>
      </c>
      <c r="W4" s="44" t="s">
        <v>41</v>
      </c>
      <c r="X4" s="44" t="s">
        <v>8</v>
      </c>
      <c r="Y4"/>
    </row>
    <row r="5" spans="1:25" x14ac:dyDescent="0.3">
      <c r="A5" s="1" t="s">
        <v>9</v>
      </c>
      <c r="B5" s="4">
        <v>11851</v>
      </c>
      <c r="C5" s="4">
        <v>11587</v>
      </c>
      <c r="D5" s="4">
        <v>23438</v>
      </c>
      <c r="E5" s="4"/>
      <c r="F5" s="4">
        <v>5011</v>
      </c>
      <c r="G5" s="4">
        <v>4814</v>
      </c>
      <c r="H5" s="4">
        <v>9825</v>
      </c>
      <c r="I5"/>
      <c r="J5" s="19">
        <v>0.42283351615897391</v>
      </c>
      <c r="K5" s="19">
        <v>0.41546560800897558</v>
      </c>
      <c r="L5" s="19">
        <v>0.41919105725744515</v>
      </c>
      <c r="M5" s="19"/>
      <c r="N5" s="19">
        <v>0.6704075605434141</v>
      </c>
      <c r="O5" s="19">
        <v>0.65858289462328468</v>
      </c>
      <c r="P5" s="19">
        <v>0.66456182268111619</v>
      </c>
      <c r="Q5"/>
      <c r="R5" s="4">
        <v>12430</v>
      </c>
      <c r="S5" s="4">
        <v>13072</v>
      </c>
      <c r="T5" s="4">
        <v>25502</v>
      </c>
      <c r="U5"/>
      <c r="V5" s="19">
        <v>0.95341914722445698</v>
      </c>
      <c r="W5" s="19">
        <v>0.88639840881272947</v>
      </c>
      <c r="X5" s="19">
        <v>0.91906517135910903</v>
      </c>
      <c r="Y5"/>
    </row>
    <row r="6" spans="1:25" x14ac:dyDescent="0.3">
      <c r="A6" s="1" t="s">
        <v>64</v>
      </c>
      <c r="B6" s="4">
        <v>2644</v>
      </c>
      <c r="C6" s="4">
        <v>2037</v>
      </c>
      <c r="D6" s="4">
        <v>4681</v>
      </c>
      <c r="E6" s="4"/>
      <c r="F6" s="4">
        <v>1408</v>
      </c>
      <c r="G6" s="4">
        <v>965</v>
      </c>
      <c r="H6" s="4">
        <v>2373</v>
      </c>
      <c r="I6"/>
      <c r="J6" s="19">
        <v>0.53252647503782147</v>
      </c>
      <c r="K6" s="19">
        <v>0.47373588610702011</v>
      </c>
      <c r="L6" s="19">
        <v>0.50694296090578939</v>
      </c>
      <c r="M6" s="19"/>
      <c r="N6" s="19">
        <v>0.80332829046898635</v>
      </c>
      <c r="O6" s="19">
        <v>0.76239567992145307</v>
      </c>
      <c r="P6" s="19">
        <v>0.78551591540269172</v>
      </c>
      <c r="Q6"/>
      <c r="R6" s="4">
        <v>3478</v>
      </c>
      <c r="S6" s="4">
        <v>3048</v>
      </c>
      <c r="T6" s="4">
        <v>6526</v>
      </c>
      <c r="U6"/>
      <c r="V6" s="19">
        <v>0.76020701552616443</v>
      </c>
      <c r="W6" s="19">
        <v>0.66830708661417326</v>
      </c>
      <c r="X6" s="19">
        <v>0.71728470732454797</v>
      </c>
      <c r="Y6"/>
    </row>
    <row r="7" spans="1:25" x14ac:dyDescent="0.3">
      <c r="A7" s="1" t="s">
        <v>10</v>
      </c>
      <c r="B7" s="4">
        <v>1409</v>
      </c>
      <c r="C7" s="4">
        <v>1454</v>
      </c>
      <c r="D7" s="4">
        <v>2863</v>
      </c>
      <c r="E7" s="4"/>
      <c r="F7" s="4">
        <v>488</v>
      </c>
      <c r="G7" s="4">
        <v>503</v>
      </c>
      <c r="H7" s="4">
        <v>991</v>
      </c>
      <c r="I7"/>
      <c r="J7" s="19">
        <v>0.34634492547906315</v>
      </c>
      <c r="K7" s="19">
        <v>0.34594222833562588</v>
      </c>
      <c r="L7" s="19">
        <v>0.34614041215508207</v>
      </c>
      <c r="M7" s="19"/>
      <c r="N7" s="19">
        <v>0.62526614620298082</v>
      </c>
      <c r="O7" s="19">
        <v>0.4126547455295736</v>
      </c>
      <c r="P7" s="19">
        <v>0.40726510653161019</v>
      </c>
      <c r="Q7"/>
      <c r="R7" s="4">
        <v>1317</v>
      </c>
      <c r="S7" s="4">
        <v>1518</v>
      </c>
      <c r="T7" s="4">
        <v>2835</v>
      </c>
      <c r="U7"/>
      <c r="V7" s="19">
        <v>1.0698557327258922</v>
      </c>
      <c r="W7" s="19">
        <v>0.95783926218708826</v>
      </c>
      <c r="X7" s="19">
        <v>1.0098765432098766</v>
      </c>
      <c r="Y7"/>
    </row>
    <row r="8" spans="1:25" x14ac:dyDescent="0.3">
      <c r="A8" s="1" t="s">
        <v>43</v>
      </c>
      <c r="B8" s="4">
        <v>1029</v>
      </c>
      <c r="C8" s="4">
        <v>885</v>
      </c>
      <c r="D8" s="4">
        <v>1914</v>
      </c>
      <c r="E8" s="4"/>
      <c r="F8" s="4">
        <v>466</v>
      </c>
      <c r="G8" s="4">
        <v>387</v>
      </c>
      <c r="H8" s="4">
        <v>853</v>
      </c>
      <c r="I8"/>
      <c r="J8" s="19">
        <v>0.45286686103012636</v>
      </c>
      <c r="K8" s="19">
        <v>0.43728813559322033</v>
      </c>
      <c r="L8" s="19">
        <v>0.4456635318704284</v>
      </c>
      <c r="M8" s="19"/>
      <c r="N8" s="19">
        <v>0.70845481049562686</v>
      </c>
      <c r="O8" s="19">
        <v>0.69378531073446326</v>
      </c>
      <c r="P8" s="19">
        <v>0.70167189132706376</v>
      </c>
      <c r="Q8"/>
      <c r="R8" s="4">
        <v>2879</v>
      </c>
      <c r="S8" s="4">
        <v>3153</v>
      </c>
      <c r="T8" s="4">
        <v>6032</v>
      </c>
      <c r="U8"/>
      <c r="V8" s="19">
        <v>0.35741576936436265</v>
      </c>
      <c r="W8" s="19">
        <v>0.28068506184586106</v>
      </c>
      <c r="X8" s="19">
        <v>0.31730769230769229</v>
      </c>
      <c r="Y8"/>
    </row>
    <row r="9" spans="1:25" x14ac:dyDescent="0.3">
      <c r="A9" s="1" t="s">
        <v>12</v>
      </c>
      <c r="B9" s="4">
        <v>1730</v>
      </c>
      <c r="C9" s="4">
        <v>1792</v>
      </c>
      <c r="D9" s="4">
        <v>3522</v>
      </c>
      <c r="E9" s="4"/>
      <c r="F9" s="4">
        <v>714</v>
      </c>
      <c r="G9" s="4">
        <v>708</v>
      </c>
      <c r="H9" s="4">
        <v>1422</v>
      </c>
      <c r="I9"/>
      <c r="J9" s="19">
        <v>0.41271676300578036</v>
      </c>
      <c r="K9" s="19">
        <v>0.3950892857142857</v>
      </c>
      <c r="L9" s="19">
        <v>0.40374787052810901</v>
      </c>
      <c r="M9" s="19"/>
      <c r="N9" s="19">
        <v>0.64913294797687859</v>
      </c>
      <c r="O9" s="19">
        <v>0.6300223214285714</v>
      </c>
      <c r="P9" s="19">
        <v>0.63940942646223742</v>
      </c>
      <c r="Q9"/>
      <c r="R9" s="4">
        <v>1758</v>
      </c>
      <c r="S9" s="4">
        <v>2041</v>
      </c>
      <c r="T9" s="4">
        <v>3799</v>
      </c>
      <c r="U9"/>
      <c r="V9" s="19">
        <v>0.98407281001137659</v>
      </c>
      <c r="W9" s="19">
        <v>0.87800097991180792</v>
      </c>
      <c r="X9" s="19">
        <v>0.92708607528296916</v>
      </c>
      <c r="Y9"/>
    </row>
    <row r="10" spans="1:25" x14ac:dyDescent="0.3">
      <c r="A10" s="6" t="s">
        <v>13</v>
      </c>
      <c r="B10" s="4">
        <v>1265</v>
      </c>
      <c r="C10" s="4">
        <v>1271</v>
      </c>
      <c r="D10" s="4">
        <v>2536</v>
      </c>
      <c r="E10" s="4"/>
      <c r="F10" s="4">
        <v>478</v>
      </c>
      <c r="G10" s="4">
        <v>497</v>
      </c>
      <c r="H10" s="4">
        <v>975</v>
      </c>
      <c r="I10"/>
      <c r="J10" s="19">
        <v>0.37786561264822133</v>
      </c>
      <c r="K10" s="19">
        <v>0.39103068450039341</v>
      </c>
      <c r="L10" s="19">
        <v>0.38446372239747634</v>
      </c>
      <c r="M10" s="19"/>
      <c r="N10" s="19">
        <v>0.66482213438735183</v>
      </c>
      <c r="O10" s="19">
        <v>0.62470495672698667</v>
      </c>
      <c r="P10" s="19">
        <v>0.6447160883280757</v>
      </c>
      <c r="Q10"/>
      <c r="R10" s="4">
        <v>1106</v>
      </c>
      <c r="S10" s="4">
        <v>1333</v>
      </c>
      <c r="T10" s="4">
        <v>2439</v>
      </c>
      <c r="U10"/>
      <c r="V10" s="19">
        <v>1.1437613019891502</v>
      </c>
      <c r="W10" s="19">
        <v>0.95348837209302328</v>
      </c>
      <c r="X10" s="19">
        <v>1.0397703977039769</v>
      </c>
      <c r="Y10"/>
    </row>
    <row r="11" spans="1:25" x14ac:dyDescent="0.3">
      <c r="A11" s="1" t="s">
        <v>14</v>
      </c>
      <c r="B11" s="4">
        <v>991</v>
      </c>
      <c r="C11" s="4">
        <v>989</v>
      </c>
      <c r="D11" s="4">
        <v>1980</v>
      </c>
      <c r="E11" s="4"/>
      <c r="F11" s="4">
        <v>353</v>
      </c>
      <c r="G11" s="4">
        <v>329</v>
      </c>
      <c r="H11" s="4">
        <v>682</v>
      </c>
      <c r="I11"/>
      <c r="J11" s="19">
        <v>0.35620585267406663</v>
      </c>
      <c r="K11" s="19">
        <v>0.33265925176946409</v>
      </c>
      <c r="L11" s="19">
        <v>0.34444444444444444</v>
      </c>
      <c r="M11" s="19"/>
      <c r="N11" s="19">
        <v>0.64783047426841578</v>
      </c>
      <c r="O11" s="19">
        <v>0.60869565217391308</v>
      </c>
      <c r="P11" s="19">
        <v>0.62828282828282833</v>
      </c>
      <c r="Q11"/>
      <c r="R11" s="4">
        <v>1062</v>
      </c>
      <c r="S11" s="4">
        <v>1208</v>
      </c>
      <c r="T11" s="4">
        <v>2270</v>
      </c>
      <c r="U11"/>
      <c r="V11" s="19">
        <v>0.93314500941619583</v>
      </c>
      <c r="W11" s="19">
        <v>0.81870860927152322</v>
      </c>
      <c r="X11" s="19">
        <v>0.8722466960352423</v>
      </c>
      <c r="Y11"/>
    </row>
    <row r="12" spans="1:25" x14ac:dyDescent="0.3">
      <c r="A12" s="1" t="s">
        <v>44</v>
      </c>
      <c r="B12" s="4">
        <v>128</v>
      </c>
      <c r="C12" s="4">
        <v>102</v>
      </c>
      <c r="D12" s="4">
        <v>230</v>
      </c>
      <c r="E12" s="4"/>
      <c r="F12" s="4">
        <v>46</v>
      </c>
      <c r="G12" s="4">
        <v>37</v>
      </c>
      <c r="H12" s="4">
        <v>83</v>
      </c>
      <c r="I12"/>
      <c r="J12" s="19">
        <v>0.359375</v>
      </c>
      <c r="K12" s="19">
        <v>0.36274509803921567</v>
      </c>
      <c r="L12" s="19">
        <v>0.36086956521739133</v>
      </c>
      <c r="M12" s="19"/>
      <c r="N12" s="19">
        <v>0.7421875</v>
      </c>
      <c r="O12" s="19">
        <v>0.61764705882352944</v>
      </c>
      <c r="P12" s="19">
        <v>0.68695652173913047</v>
      </c>
      <c r="Q12"/>
      <c r="R12" s="4">
        <v>268</v>
      </c>
      <c r="S12" s="4">
        <v>305</v>
      </c>
      <c r="T12" s="4">
        <v>575</v>
      </c>
      <c r="U12"/>
      <c r="V12" s="19">
        <v>0.47761194029850745</v>
      </c>
      <c r="W12" s="19">
        <v>0.33442622950819673</v>
      </c>
      <c r="X12" s="19">
        <v>0.4</v>
      </c>
      <c r="Y12"/>
    </row>
    <row r="13" spans="1:25" x14ac:dyDescent="0.3">
      <c r="A13" s="1" t="s">
        <v>65</v>
      </c>
      <c r="B13" s="4">
        <v>601</v>
      </c>
      <c r="C13" s="4">
        <v>757</v>
      </c>
      <c r="D13" s="4">
        <v>1358</v>
      </c>
      <c r="E13" s="4"/>
      <c r="F13" s="4">
        <v>166</v>
      </c>
      <c r="G13" s="4">
        <v>204</v>
      </c>
      <c r="H13" s="4">
        <v>370</v>
      </c>
      <c r="I13"/>
      <c r="J13" s="19">
        <v>0.31984585741811178</v>
      </c>
      <c r="K13" s="19">
        <v>0.31240428790199082</v>
      </c>
      <c r="L13" s="19">
        <v>0.31569965870307165</v>
      </c>
      <c r="M13" s="19"/>
      <c r="N13" s="19">
        <v>0.61657032755298646</v>
      </c>
      <c r="O13" s="19">
        <v>0.56814701378254207</v>
      </c>
      <c r="P13" s="19">
        <v>0.58959044368600677</v>
      </c>
      <c r="Q13"/>
      <c r="R13" s="4">
        <v>687</v>
      </c>
      <c r="S13" s="4">
        <v>1009</v>
      </c>
      <c r="T13" s="4">
        <v>1696</v>
      </c>
      <c r="U13"/>
      <c r="V13" s="19">
        <v>0.87481804949053854</v>
      </c>
      <c r="W13" s="19">
        <v>0.7502477700693756</v>
      </c>
      <c r="X13" s="19">
        <v>0.8007075471698113</v>
      </c>
      <c r="Y13"/>
    </row>
    <row r="14" spans="1:25" x14ac:dyDescent="0.3">
      <c r="A14" s="1" t="s">
        <v>45</v>
      </c>
      <c r="B14" s="4">
        <v>5762</v>
      </c>
      <c r="C14" s="4">
        <v>5189</v>
      </c>
      <c r="D14" s="4">
        <v>10951</v>
      </c>
      <c r="E14" s="4"/>
      <c r="F14" s="4">
        <v>2239</v>
      </c>
      <c r="G14" s="4">
        <v>1928</v>
      </c>
      <c r="H14" s="4">
        <v>4167</v>
      </c>
      <c r="I14"/>
      <c r="J14" s="19">
        <v>0.38858035404373481</v>
      </c>
      <c r="K14" s="19">
        <v>0.37155521295047217</v>
      </c>
      <c r="L14" s="19">
        <v>0.38051319514199616</v>
      </c>
      <c r="M14" s="19"/>
      <c r="N14" s="19">
        <v>0.67094758764317941</v>
      </c>
      <c r="O14" s="19">
        <v>0.63808055502023509</v>
      </c>
      <c r="P14" s="19">
        <v>0.65537393845310932</v>
      </c>
      <c r="Q14"/>
      <c r="R14" s="4">
        <v>8158</v>
      </c>
      <c r="S14" s="4">
        <v>8297</v>
      </c>
      <c r="T14" s="4">
        <v>16455</v>
      </c>
      <c r="U14"/>
      <c r="V14" s="19">
        <v>0.70630056386369211</v>
      </c>
      <c r="W14" s="19">
        <v>0.6254067735326021</v>
      </c>
      <c r="X14" s="19">
        <v>0.66551200243087205</v>
      </c>
      <c r="Y14"/>
    </row>
    <row r="15" spans="1:25" x14ac:dyDescent="0.3">
      <c r="A15" s="6" t="s">
        <v>18</v>
      </c>
      <c r="B15" s="4">
        <v>1569</v>
      </c>
      <c r="C15" s="4">
        <v>1639</v>
      </c>
      <c r="D15" s="4">
        <v>3208</v>
      </c>
      <c r="E15" s="4"/>
      <c r="F15" s="4">
        <v>681</v>
      </c>
      <c r="G15" s="4">
        <v>683</v>
      </c>
      <c r="H15" s="4">
        <v>1364</v>
      </c>
      <c r="I15"/>
      <c r="J15" s="19">
        <v>0.4340344168260038</v>
      </c>
      <c r="K15" s="19">
        <v>0.41671751067724222</v>
      </c>
      <c r="L15" s="19">
        <v>0.42518703241895262</v>
      </c>
      <c r="M15" s="19"/>
      <c r="N15" s="19">
        <v>0.68578712555768007</v>
      </c>
      <c r="O15" s="19">
        <v>0.65222696766320931</v>
      </c>
      <c r="P15" s="19">
        <v>0.66864089775561097</v>
      </c>
      <c r="Q15"/>
      <c r="R15" s="4">
        <v>1561</v>
      </c>
      <c r="S15" s="4">
        <v>1789</v>
      </c>
      <c r="T15" s="4">
        <v>3350</v>
      </c>
      <c r="U15"/>
      <c r="V15" s="19">
        <v>1.0051249199231262</v>
      </c>
      <c r="W15" s="19">
        <v>0.91615427613191724</v>
      </c>
      <c r="X15" s="19">
        <v>0.95761194029850749</v>
      </c>
      <c r="Y15"/>
    </row>
    <row r="16" spans="1:25" x14ac:dyDescent="0.3">
      <c r="A16" s="1" t="s">
        <v>19</v>
      </c>
      <c r="B16" s="4">
        <v>8621</v>
      </c>
      <c r="C16" s="4">
        <v>8071</v>
      </c>
      <c r="D16" s="4">
        <v>16692</v>
      </c>
      <c r="E16" s="4"/>
      <c r="F16" s="4">
        <v>3451</v>
      </c>
      <c r="G16" s="4">
        <v>3244</v>
      </c>
      <c r="H16" s="4">
        <v>6695</v>
      </c>
      <c r="I16"/>
      <c r="J16" s="19">
        <v>0.40030158914279085</v>
      </c>
      <c r="K16" s="19">
        <v>0.40193284599182255</v>
      </c>
      <c r="L16" s="19">
        <v>0.40109034267912774</v>
      </c>
      <c r="M16" s="19"/>
      <c r="N16" s="19">
        <v>0.68623129567335572</v>
      </c>
      <c r="O16" s="19">
        <v>0.65456572915376032</v>
      </c>
      <c r="P16" s="19">
        <v>0.67092020129403307</v>
      </c>
      <c r="Q16"/>
      <c r="R16" s="4">
        <v>9594</v>
      </c>
      <c r="S16" s="4">
        <v>10354</v>
      </c>
      <c r="T16" s="4">
        <v>19948</v>
      </c>
      <c r="U16"/>
      <c r="V16" s="19">
        <v>0.89858244736293513</v>
      </c>
      <c r="W16" s="19">
        <v>0.77950550511879468</v>
      </c>
      <c r="X16" s="19">
        <v>0.83677561660316824</v>
      </c>
      <c r="Y16"/>
    </row>
    <row r="17" spans="1:25" x14ac:dyDescent="0.3">
      <c r="A17" s="1" t="s">
        <v>48</v>
      </c>
      <c r="B17" s="4">
        <v>1142</v>
      </c>
      <c r="C17" s="4">
        <v>1142</v>
      </c>
      <c r="D17" s="4">
        <v>2284</v>
      </c>
      <c r="E17" s="4"/>
      <c r="F17" s="4">
        <v>368</v>
      </c>
      <c r="G17" s="4">
        <v>347</v>
      </c>
      <c r="H17" s="4">
        <v>715</v>
      </c>
      <c r="I17"/>
      <c r="J17" s="19">
        <v>0.32224168126094571</v>
      </c>
      <c r="K17" s="19">
        <v>0.30385288966725044</v>
      </c>
      <c r="L17" s="19">
        <v>0.31304728546409805</v>
      </c>
      <c r="M17" s="19"/>
      <c r="N17" s="19">
        <v>0.57705779334500873</v>
      </c>
      <c r="O17" s="19">
        <v>0.56129597197898429</v>
      </c>
      <c r="P17" s="19">
        <v>0.56917688266199651</v>
      </c>
      <c r="Q17"/>
      <c r="R17" s="4">
        <v>1367</v>
      </c>
      <c r="S17" s="4">
        <v>1597</v>
      </c>
      <c r="T17" s="4">
        <v>2964</v>
      </c>
      <c r="U17"/>
      <c r="V17" s="19">
        <v>0.8354059985369422</v>
      </c>
      <c r="W17" s="19">
        <v>0.71509079524107699</v>
      </c>
      <c r="X17" s="19">
        <v>0.77058029689608643</v>
      </c>
      <c r="Y17"/>
    </row>
    <row r="18" spans="1:25" x14ac:dyDescent="0.3">
      <c r="A18" s="1" t="s">
        <v>66</v>
      </c>
      <c r="B18" s="4">
        <v>1344</v>
      </c>
      <c r="C18" s="4">
        <v>1099</v>
      </c>
      <c r="D18" s="4">
        <v>2443</v>
      </c>
      <c r="E18" s="4"/>
      <c r="F18" s="4">
        <v>506</v>
      </c>
      <c r="G18" s="4">
        <v>412</v>
      </c>
      <c r="H18" s="4">
        <v>918</v>
      </c>
      <c r="I18"/>
      <c r="J18" s="19">
        <v>0.37648809523809523</v>
      </c>
      <c r="K18" s="19">
        <v>0.37488626023657873</v>
      </c>
      <c r="L18" s="19">
        <v>0.37576749897666806</v>
      </c>
      <c r="M18" s="19"/>
      <c r="N18" s="19">
        <v>0.69047619047619047</v>
      </c>
      <c r="O18" s="19">
        <v>0.64968152866242035</v>
      </c>
      <c r="P18" s="19">
        <v>0.6721244371674171</v>
      </c>
      <c r="Q18"/>
      <c r="R18" s="4">
        <v>1892</v>
      </c>
      <c r="S18" s="4">
        <v>1868</v>
      </c>
      <c r="T18" s="4">
        <v>3760</v>
      </c>
      <c r="U18"/>
      <c r="V18" s="19">
        <v>0.71035940803382669</v>
      </c>
      <c r="W18" s="19">
        <v>0.58832976445396146</v>
      </c>
      <c r="X18" s="19">
        <v>0.64973404255319145</v>
      </c>
      <c r="Y18"/>
    </row>
    <row r="19" spans="1:25" x14ac:dyDescent="0.3">
      <c r="A19" s="1" t="s">
        <v>67</v>
      </c>
      <c r="B19" s="4">
        <v>1096</v>
      </c>
      <c r="C19" s="4">
        <v>1157</v>
      </c>
      <c r="D19" s="4">
        <v>2253</v>
      </c>
      <c r="E19" s="4"/>
      <c r="F19" s="4">
        <v>428</v>
      </c>
      <c r="G19" s="4">
        <v>424</v>
      </c>
      <c r="H19" s="4">
        <v>852</v>
      </c>
      <c r="I19"/>
      <c r="J19" s="19">
        <v>0.39051094890510951</v>
      </c>
      <c r="K19" s="19">
        <v>0.36646499567847884</v>
      </c>
      <c r="L19" s="19">
        <v>0.37816245006657789</v>
      </c>
      <c r="M19" s="19"/>
      <c r="N19" s="19">
        <v>0.63321167883211682</v>
      </c>
      <c r="O19" s="19">
        <v>0.61452031114952466</v>
      </c>
      <c r="P19" s="19">
        <v>0.62361296049711501</v>
      </c>
      <c r="Q19"/>
      <c r="R19" s="4">
        <v>1274</v>
      </c>
      <c r="S19" s="4">
        <v>1521</v>
      </c>
      <c r="T19" s="4">
        <v>2795</v>
      </c>
      <c r="U19"/>
      <c r="V19" s="19">
        <v>0.86028257456828883</v>
      </c>
      <c r="W19" s="19">
        <v>0.76068376068376065</v>
      </c>
      <c r="X19" s="19">
        <v>0.80608228980322005</v>
      </c>
      <c r="Y19"/>
    </row>
    <row r="20" spans="1:25" x14ac:dyDescent="0.3">
      <c r="A20" s="6" t="s">
        <v>27</v>
      </c>
      <c r="B20" s="4">
        <v>871</v>
      </c>
      <c r="C20" s="4">
        <v>821</v>
      </c>
      <c r="D20" s="4">
        <v>1692</v>
      </c>
      <c r="E20" s="4"/>
      <c r="F20" s="4">
        <v>362</v>
      </c>
      <c r="G20" s="4">
        <v>328</v>
      </c>
      <c r="H20" s="4">
        <v>690</v>
      </c>
      <c r="I20"/>
      <c r="J20" s="19">
        <v>0.41561423650975887</v>
      </c>
      <c r="K20" s="19">
        <v>0.39951278928136419</v>
      </c>
      <c r="L20" s="19">
        <v>0.40780141843971629</v>
      </c>
      <c r="M20" s="19"/>
      <c r="N20" s="19">
        <v>0.69230769230769229</v>
      </c>
      <c r="O20" s="19">
        <v>0.6711327649208283</v>
      </c>
      <c r="P20" s="19">
        <v>0.68203309692671399</v>
      </c>
      <c r="Q20"/>
      <c r="R20" s="4">
        <v>1099</v>
      </c>
      <c r="S20" s="4">
        <v>1378</v>
      </c>
      <c r="T20" s="4">
        <v>2477</v>
      </c>
      <c r="U20"/>
      <c r="V20" s="19">
        <v>0.79253867151956325</v>
      </c>
      <c r="W20" s="19">
        <v>0.59579100145137875</v>
      </c>
      <c r="X20" s="19">
        <v>0.68308437626160678</v>
      </c>
      <c r="Y20"/>
    </row>
    <row r="21" spans="1:25" x14ac:dyDescent="0.3">
      <c r="A21" s="1" t="s">
        <v>22</v>
      </c>
      <c r="B21" s="4">
        <v>1186</v>
      </c>
      <c r="C21" s="4">
        <v>1252</v>
      </c>
      <c r="D21" s="4">
        <v>2438</v>
      </c>
      <c r="E21" s="4"/>
      <c r="F21" s="4">
        <v>456</v>
      </c>
      <c r="G21" s="4">
        <v>458</v>
      </c>
      <c r="H21" s="4">
        <v>914</v>
      </c>
      <c r="I21"/>
      <c r="J21" s="19">
        <v>0.38448566610455309</v>
      </c>
      <c r="K21" s="19">
        <v>0.36581469648562298</v>
      </c>
      <c r="L21" s="19">
        <v>0.3748974569319114</v>
      </c>
      <c r="M21" s="19"/>
      <c r="N21" s="19">
        <v>0.66610455311973016</v>
      </c>
      <c r="O21" s="19">
        <v>0.64696485623003197</v>
      </c>
      <c r="P21" s="19">
        <v>0.65627563576702219</v>
      </c>
      <c r="Q21"/>
      <c r="R21" s="4">
        <v>1211</v>
      </c>
      <c r="S21" s="4">
        <v>1436</v>
      </c>
      <c r="T21" s="4">
        <v>2647</v>
      </c>
      <c r="U21"/>
      <c r="V21" s="19">
        <v>0.97935590421139551</v>
      </c>
      <c r="W21" s="19">
        <v>0.871866295264624</v>
      </c>
      <c r="X21" s="19">
        <v>0.921042689837552</v>
      </c>
      <c r="Y21"/>
    </row>
    <row r="22" spans="1:25" x14ac:dyDescent="0.3">
      <c r="A22" s="1" t="s">
        <v>78</v>
      </c>
      <c r="B22" s="4"/>
      <c r="C22" s="4"/>
      <c r="D22" s="4"/>
      <c r="E22" s="4"/>
      <c r="F22" s="4"/>
      <c r="G22" s="4"/>
      <c r="H22" s="4"/>
      <c r="I22"/>
      <c r="J22" s="19"/>
      <c r="K22" s="19"/>
      <c r="L22" s="19"/>
      <c r="M22" s="19"/>
      <c r="N22" s="19"/>
      <c r="O22" s="19"/>
      <c r="P22" s="19"/>
      <c r="Q22"/>
      <c r="R22" s="4"/>
      <c r="S22" s="4"/>
      <c r="T22" s="4"/>
      <c r="U22"/>
      <c r="V22" s="19"/>
      <c r="W22" s="19"/>
      <c r="X22" s="19"/>
      <c r="Y22"/>
    </row>
    <row r="23" spans="1:25" x14ac:dyDescent="0.3">
      <c r="A23" s="1" t="s">
        <v>24</v>
      </c>
      <c r="B23" s="4">
        <v>597</v>
      </c>
      <c r="C23" s="4">
        <v>571</v>
      </c>
      <c r="D23" s="4">
        <v>1168</v>
      </c>
      <c r="E23" s="4"/>
      <c r="F23" s="4">
        <v>275</v>
      </c>
      <c r="G23" s="4">
        <v>234</v>
      </c>
      <c r="H23" s="4">
        <v>509</v>
      </c>
      <c r="I23"/>
      <c r="J23" s="19">
        <v>0.46063651591289784</v>
      </c>
      <c r="K23" s="19">
        <v>0.40980735551663749</v>
      </c>
      <c r="L23" s="19">
        <v>0.43578767123287671</v>
      </c>
      <c r="M23" s="19"/>
      <c r="N23" s="19">
        <v>0.7470686767169179</v>
      </c>
      <c r="O23" s="19">
        <v>0.65849387040280205</v>
      </c>
      <c r="P23" s="19">
        <v>0.70376712328767121</v>
      </c>
      <c r="Q23"/>
      <c r="R23" s="4">
        <v>629</v>
      </c>
      <c r="S23" s="4">
        <v>590</v>
      </c>
      <c r="T23" s="4">
        <v>1219</v>
      </c>
      <c r="U23"/>
      <c r="V23" s="19">
        <v>0.94912559618441972</v>
      </c>
      <c r="W23" s="19">
        <v>0.96779661016949148</v>
      </c>
      <c r="X23" s="19">
        <v>0.95816242821985231</v>
      </c>
      <c r="Y23"/>
    </row>
    <row r="24" spans="1:25" x14ac:dyDescent="0.3">
      <c r="A24" s="1" t="s">
        <v>28</v>
      </c>
      <c r="B24" s="4">
        <v>1621</v>
      </c>
      <c r="C24" s="4">
        <v>1347</v>
      </c>
      <c r="D24" s="4">
        <v>2968</v>
      </c>
      <c r="E24" s="4"/>
      <c r="F24" s="4">
        <v>343</v>
      </c>
      <c r="G24" s="4">
        <v>296</v>
      </c>
      <c r="H24" s="4">
        <v>639</v>
      </c>
      <c r="I24"/>
      <c r="J24" s="19">
        <v>0.21159777914867367</v>
      </c>
      <c r="K24" s="19">
        <v>0.21974758723088345</v>
      </c>
      <c r="L24" s="19">
        <v>0.21529649595687331</v>
      </c>
      <c r="M24" s="19"/>
      <c r="N24" s="19">
        <v>0.32449105490438002</v>
      </c>
      <c r="O24" s="19">
        <v>0.35783221974758722</v>
      </c>
      <c r="P24" s="19">
        <v>0.33962264150943394</v>
      </c>
      <c r="Q24"/>
      <c r="R24" s="4">
        <v>2055</v>
      </c>
      <c r="S24" s="4">
        <v>1989</v>
      </c>
      <c r="T24" s="4">
        <v>4044</v>
      </c>
      <c r="U24"/>
      <c r="V24" s="19">
        <v>0.78880778588807787</v>
      </c>
      <c r="W24" s="19">
        <v>0.6772247360482655</v>
      </c>
      <c r="X24" s="19">
        <v>0.73392680514342234</v>
      </c>
      <c r="Y24"/>
    </row>
    <row r="25" spans="1:25" x14ac:dyDescent="0.3">
      <c r="A25" s="1" t="s">
        <v>49</v>
      </c>
      <c r="B25" s="4">
        <v>1117</v>
      </c>
      <c r="C25" s="4">
        <v>1234</v>
      </c>
      <c r="D25" s="4">
        <v>2351</v>
      </c>
      <c r="E25" s="4"/>
      <c r="F25" s="4">
        <v>384</v>
      </c>
      <c r="G25" s="4">
        <v>445</v>
      </c>
      <c r="H25" s="4">
        <v>829</v>
      </c>
      <c r="I25"/>
      <c r="J25" s="19">
        <v>0.34377797672336619</v>
      </c>
      <c r="K25" s="19">
        <v>0.36061588330632088</v>
      </c>
      <c r="L25" s="19">
        <v>0.35261590812420246</v>
      </c>
      <c r="M25" s="19"/>
      <c r="N25" s="19">
        <v>0.63831692032229181</v>
      </c>
      <c r="O25" s="19">
        <v>0.64748784440842788</v>
      </c>
      <c r="P25" s="19">
        <v>0.64313058273075285</v>
      </c>
      <c r="Q25"/>
      <c r="R25" s="4">
        <v>1214</v>
      </c>
      <c r="S25" s="4">
        <v>1599</v>
      </c>
      <c r="T25" s="4">
        <v>2813</v>
      </c>
      <c r="U25"/>
      <c r="V25" s="19">
        <v>0.92009884678747944</v>
      </c>
      <c r="W25" s="19">
        <v>0.7717323327079425</v>
      </c>
      <c r="X25" s="19">
        <v>0.83576253110558119</v>
      </c>
      <c r="Y25"/>
    </row>
    <row r="26" spans="1:25" ht="14.25" thickBot="1" x14ac:dyDescent="0.35">
      <c r="A26" s="16" t="s">
        <v>25</v>
      </c>
      <c r="B26" s="30">
        <v>46574</v>
      </c>
      <c r="C26" s="30">
        <v>44396</v>
      </c>
      <c r="D26" s="30">
        <v>90970</v>
      </c>
      <c r="E26" s="30"/>
      <c r="F26" s="30">
        <v>18623</v>
      </c>
      <c r="G26" s="30">
        <v>17243</v>
      </c>
      <c r="H26" s="30">
        <v>35866</v>
      </c>
      <c r="I26" s="23"/>
      <c r="J26" s="18">
        <v>0.39985829003306567</v>
      </c>
      <c r="K26" s="18">
        <v>0.38839084602216417</v>
      </c>
      <c r="L26" s="18">
        <v>0.39426184456414204</v>
      </c>
      <c r="M26" s="18"/>
      <c r="N26" s="18">
        <v>0.47668226907716754</v>
      </c>
      <c r="O26" s="18">
        <v>0.46177583566087033</v>
      </c>
      <c r="P26" s="18">
        <v>0.46940749697702538</v>
      </c>
      <c r="Q26" s="10"/>
      <c r="R26" s="39">
        <v>55039</v>
      </c>
      <c r="S26" s="39">
        <v>59105</v>
      </c>
      <c r="T26" s="39">
        <v>114146</v>
      </c>
      <c r="U26" s="16"/>
      <c r="V26" s="18">
        <v>0.8461999672959174</v>
      </c>
      <c r="W26" s="18">
        <v>0.75113780560020305</v>
      </c>
      <c r="X26" s="18">
        <v>0.79696178578311982</v>
      </c>
      <c r="Y26"/>
    </row>
    <row r="27" spans="1:25" x14ac:dyDescent="0.3">
      <c r="A27" s="1" t="s">
        <v>74</v>
      </c>
      <c r="B27" s="4"/>
      <c r="C27" s="4"/>
      <c r="D27" s="4"/>
      <c r="E27" s="4"/>
      <c r="F27" s="4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x14ac:dyDescent="0.3">
      <c r="A28" s="1" t="s">
        <v>75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x14ac:dyDescent="0.3">
      <c r="A29" s="1" t="s">
        <v>79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x14ac:dyDescent="0.3">
      <c r="A30" s="1" t="s">
        <v>72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</sheetData>
  <mergeCells count="4">
    <mergeCell ref="B3:D3"/>
    <mergeCell ref="F3:H3"/>
    <mergeCell ref="J3:L3"/>
    <mergeCell ref="N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E05CB-F612-4E73-8F21-E701DC0579C8}">
  <dimension ref="A1:AQ30"/>
  <sheetViews>
    <sheetView workbookViewId="0">
      <selection activeCell="A6" sqref="A6"/>
    </sheetView>
  </sheetViews>
  <sheetFormatPr defaultRowHeight="13.5" x14ac:dyDescent="0.3"/>
  <cols>
    <col min="1" max="1" width="27.6640625" style="40" customWidth="1"/>
    <col min="2" max="3" width="9.5" style="40" customWidth="1"/>
    <col min="4" max="4" width="3.5" style="40" customWidth="1"/>
    <col min="5" max="6" width="9.5" style="40" customWidth="1"/>
    <col min="7" max="7" width="3.5" style="40" customWidth="1"/>
    <col min="8" max="9" width="9.5" style="40" customWidth="1"/>
    <col min="10" max="10" width="3.5" style="40" customWidth="1"/>
    <col min="11" max="12" width="9.5" style="40" customWidth="1"/>
    <col min="13" max="13" width="3.5" style="40" customWidth="1"/>
    <col min="14" max="15" width="9.33203125" style="40"/>
    <col min="16" max="16" width="3.5" style="40" customWidth="1"/>
    <col min="17" max="18" width="9.33203125" style="40"/>
    <col min="19" max="19" width="3.5" style="40" customWidth="1"/>
    <col min="20" max="21" width="9.33203125" style="40"/>
    <col min="22" max="22" width="3.5" style="40" customWidth="1"/>
    <col min="23" max="24" width="9.33203125" style="40"/>
    <col min="25" max="25" width="3.5" style="40" customWidth="1"/>
    <col min="26" max="27" width="9.33203125" style="40"/>
    <col min="28" max="28" width="3.5" style="40" customWidth="1"/>
    <col min="29" max="29" width="9.33203125" style="40"/>
    <col min="30" max="30" width="3.5" style="40" customWidth="1"/>
    <col min="31" max="31" width="9.33203125" style="40"/>
    <col min="32" max="32" width="3.5" style="40" customWidth="1"/>
    <col min="33" max="33" width="9.33203125" style="40"/>
    <col min="34" max="34" width="3.5" style="40" customWidth="1"/>
    <col min="35" max="36" width="9.33203125" style="40"/>
    <col min="37" max="37" width="3.5" style="40" customWidth="1"/>
    <col min="38" max="39" width="9.33203125" style="40"/>
    <col min="40" max="40" width="3.5" style="40" customWidth="1"/>
    <col min="41" max="16384" width="9.33203125" style="40"/>
  </cols>
  <sheetData>
    <row r="1" spans="1:43" x14ac:dyDescent="0.3">
      <c r="A1" t="s">
        <v>50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3" ht="14.25" thickBot="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ht="14.25" thickBot="1" x14ac:dyDescent="0.35">
      <c r="A3" s="41" t="s">
        <v>0</v>
      </c>
      <c r="B3" s="42" t="s">
        <v>1</v>
      </c>
      <c r="C3" s="42"/>
      <c r="D3" s="42"/>
      <c r="E3" s="42"/>
      <c r="F3" s="42"/>
      <c r="G3" s="42"/>
      <c r="H3" s="42"/>
      <c r="I3" s="42"/>
      <c r="J3" s="41"/>
      <c r="K3" s="42" t="s">
        <v>2</v>
      </c>
      <c r="L3" s="42"/>
      <c r="M3" s="42"/>
      <c r="N3" s="42"/>
      <c r="O3" s="42"/>
      <c r="P3" s="42"/>
      <c r="Q3" s="42"/>
      <c r="R3" s="42"/>
      <c r="S3" s="41"/>
      <c r="T3" s="42" t="s">
        <v>3</v>
      </c>
      <c r="U3" s="42"/>
      <c r="V3" s="42"/>
      <c r="W3" s="42"/>
      <c r="X3" s="42"/>
      <c r="Y3" s="42"/>
      <c r="Z3" s="42"/>
      <c r="AA3" s="42"/>
      <c r="AB3" s="41"/>
      <c r="AC3" s="45" t="s">
        <v>30</v>
      </c>
      <c r="AD3" s="45"/>
      <c r="AE3" s="45"/>
      <c r="AF3" s="45"/>
      <c r="AG3" s="45"/>
      <c r="AH3" s="41"/>
      <c r="AI3" s="42" t="s">
        <v>5</v>
      </c>
      <c r="AJ3" s="42"/>
      <c r="AK3" s="42"/>
      <c r="AL3" s="42"/>
      <c r="AM3" s="42"/>
      <c r="AN3" s="42"/>
      <c r="AO3" s="42"/>
      <c r="AP3" s="42"/>
      <c r="AQ3"/>
    </row>
    <row r="4" spans="1:43" ht="14.25" thickBot="1" x14ac:dyDescent="0.35">
      <c r="A4" s="46"/>
      <c r="B4" s="44" t="s">
        <v>6</v>
      </c>
      <c r="C4" s="44"/>
      <c r="D4" s="41"/>
      <c r="E4" s="44" t="s">
        <v>7</v>
      </c>
      <c r="F4" s="44"/>
      <c r="G4" s="41"/>
      <c r="H4" s="44" t="s">
        <v>8</v>
      </c>
      <c r="I4" s="44"/>
      <c r="J4" s="46"/>
      <c r="K4" s="44" t="s">
        <v>6</v>
      </c>
      <c r="L4" s="44"/>
      <c r="M4" s="41"/>
      <c r="N4" s="44" t="s">
        <v>7</v>
      </c>
      <c r="O4" s="44"/>
      <c r="P4" s="41"/>
      <c r="Q4" s="44" t="s">
        <v>8</v>
      </c>
      <c r="R4" s="44"/>
      <c r="S4" s="46"/>
      <c r="T4" s="44" t="s">
        <v>6</v>
      </c>
      <c r="U4" s="44"/>
      <c r="V4" s="41"/>
      <c r="W4" s="44" t="s">
        <v>7</v>
      </c>
      <c r="X4" s="44"/>
      <c r="Y4" s="41"/>
      <c r="Z4" s="44" t="s">
        <v>8</v>
      </c>
      <c r="AA4" s="44"/>
      <c r="AB4" s="46"/>
      <c r="AC4" s="44" t="s">
        <v>6</v>
      </c>
      <c r="AD4" s="41"/>
      <c r="AE4" s="44" t="s">
        <v>7</v>
      </c>
      <c r="AF4" s="41"/>
      <c r="AG4" s="44" t="s">
        <v>8</v>
      </c>
      <c r="AH4" s="46"/>
      <c r="AI4" s="44" t="s">
        <v>6</v>
      </c>
      <c r="AJ4" s="44"/>
      <c r="AK4" s="41"/>
      <c r="AL4" s="44" t="s">
        <v>7</v>
      </c>
      <c r="AM4" s="44"/>
      <c r="AN4" s="41"/>
      <c r="AO4" s="44" t="s">
        <v>8</v>
      </c>
      <c r="AP4" s="44"/>
      <c r="AQ4"/>
    </row>
    <row r="5" spans="1:43" x14ac:dyDescent="0.3">
      <c r="A5" s="47"/>
      <c r="B5" s="48">
        <v>2024</v>
      </c>
      <c r="C5" s="48" t="s">
        <v>51</v>
      </c>
      <c r="D5" s="49"/>
      <c r="E5" s="48">
        <v>2024</v>
      </c>
      <c r="F5" s="48" t="s">
        <v>51</v>
      </c>
      <c r="G5" s="49"/>
      <c r="H5" s="48">
        <v>2024</v>
      </c>
      <c r="I5" s="48" t="s">
        <v>51</v>
      </c>
      <c r="J5" s="50"/>
      <c r="K5" s="48">
        <v>2024</v>
      </c>
      <c r="L5" s="48" t="s">
        <v>51</v>
      </c>
      <c r="M5" s="49"/>
      <c r="N5" s="48">
        <v>2024</v>
      </c>
      <c r="O5" s="48" t="s">
        <v>51</v>
      </c>
      <c r="P5" s="49"/>
      <c r="Q5" s="48">
        <v>2024</v>
      </c>
      <c r="R5" s="48" t="s">
        <v>51</v>
      </c>
      <c r="S5" s="49"/>
      <c r="T5" s="48">
        <v>2024</v>
      </c>
      <c r="U5" s="48" t="s">
        <v>51</v>
      </c>
      <c r="V5" s="49"/>
      <c r="W5" s="48">
        <v>2024</v>
      </c>
      <c r="X5" s="48" t="s">
        <v>51</v>
      </c>
      <c r="Y5" s="49"/>
      <c r="Z5" s="48">
        <v>2024</v>
      </c>
      <c r="AA5" s="48" t="s">
        <v>51</v>
      </c>
      <c r="AB5" s="49"/>
      <c r="AC5" s="48">
        <v>2024</v>
      </c>
      <c r="AD5" s="49"/>
      <c r="AE5" s="48">
        <v>2024</v>
      </c>
      <c r="AF5" s="49"/>
      <c r="AG5" s="48">
        <v>2024</v>
      </c>
      <c r="AH5" s="49"/>
      <c r="AI5" s="48">
        <v>2024</v>
      </c>
      <c r="AJ5" s="48" t="s">
        <v>51</v>
      </c>
      <c r="AK5" s="49"/>
      <c r="AL5" s="48">
        <v>2024</v>
      </c>
      <c r="AM5" s="48" t="s">
        <v>51</v>
      </c>
      <c r="AN5" s="49"/>
      <c r="AO5" s="48">
        <v>2024</v>
      </c>
      <c r="AP5" s="48" t="s">
        <v>51</v>
      </c>
      <c r="AQ5"/>
    </row>
    <row r="6" spans="1:43" x14ac:dyDescent="0.3">
      <c r="A6" s="1" t="s">
        <v>9</v>
      </c>
      <c r="B6" s="4">
        <v>3356</v>
      </c>
      <c r="C6" s="4">
        <v>13360</v>
      </c>
      <c r="D6"/>
      <c r="E6" s="4">
        <v>3641</v>
      </c>
      <c r="F6" s="4">
        <v>13936</v>
      </c>
      <c r="G6"/>
      <c r="H6" s="4">
        <v>6997</v>
      </c>
      <c r="I6" s="9">
        <v>27296</v>
      </c>
      <c r="J6"/>
      <c r="K6" s="14">
        <v>0.76340882002383792</v>
      </c>
      <c r="L6" s="14">
        <v>0.87739520958083828</v>
      </c>
      <c r="M6" s="14"/>
      <c r="N6" s="14">
        <v>0.76242790442186215</v>
      </c>
      <c r="O6" s="14">
        <v>0.86394948335246846</v>
      </c>
      <c r="P6" s="14"/>
      <c r="Q6" s="14">
        <v>0.76289838502215235</v>
      </c>
      <c r="R6" s="14">
        <v>0.8705304806565064</v>
      </c>
      <c r="S6"/>
      <c r="T6" s="4">
        <v>2562</v>
      </c>
      <c r="U6" s="4">
        <v>11722</v>
      </c>
      <c r="V6"/>
      <c r="W6" s="9">
        <v>2776</v>
      </c>
      <c r="X6" s="4">
        <v>12040</v>
      </c>
      <c r="Y6"/>
      <c r="Z6" s="4">
        <v>5338</v>
      </c>
      <c r="AA6" s="9">
        <v>23762</v>
      </c>
      <c r="AB6"/>
      <c r="AC6" s="4">
        <v>13702</v>
      </c>
      <c r="AD6"/>
      <c r="AE6" s="4">
        <v>14376</v>
      </c>
      <c r="AF6"/>
      <c r="AG6" s="4">
        <v>28078</v>
      </c>
      <c r="AH6"/>
      <c r="AI6" s="14">
        <v>0.24492774777404758</v>
      </c>
      <c r="AJ6" s="14">
        <v>0.97504014012552909</v>
      </c>
      <c r="AK6"/>
      <c r="AL6" s="14">
        <v>0.24492774777404758</v>
      </c>
      <c r="AM6" s="14">
        <v>0.96939343350027829</v>
      </c>
      <c r="AN6"/>
      <c r="AO6" s="14">
        <v>0.24919866087328157</v>
      </c>
      <c r="AP6" s="14">
        <v>0.97214901346249738</v>
      </c>
      <c r="AQ6"/>
    </row>
    <row r="7" spans="1:43" x14ac:dyDescent="0.3">
      <c r="A7" s="1" t="s">
        <v>29</v>
      </c>
      <c r="B7" s="4">
        <v>934</v>
      </c>
      <c r="C7" s="4">
        <v>2199</v>
      </c>
      <c r="D7"/>
      <c r="E7" s="4">
        <v>1014</v>
      </c>
      <c r="F7" s="4">
        <v>2334</v>
      </c>
      <c r="G7"/>
      <c r="H7" s="4">
        <v>1948</v>
      </c>
      <c r="I7" s="9">
        <v>4533</v>
      </c>
      <c r="J7"/>
      <c r="K7" s="14">
        <v>0.7955032119914347</v>
      </c>
      <c r="L7" s="14">
        <v>0.87539790814006369</v>
      </c>
      <c r="M7" s="14"/>
      <c r="N7" s="14">
        <v>0.79881656804733725</v>
      </c>
      <c r="O7" s="14">
        <v>0.88003427592116534</v>
      </c>
      <c r="P7" s="14"/>
      <c r="Q7" s="14">
        <v>0.79722792607802873</v>
      </c>
      <c r="R7" s="14">
        <v>0.87778513125965141</v>
      </c>
      <c r="S7"/>
      <c r="T7" s="4">
        <v>743</v>
      </c>
      <c r="U7" s="4">
        <v>1925</v>
      </c>
      <c r="V7"/>
      <c r="W7" s="9">
        <v>810</v>
      </c>
      <c r="X7" s="4">
        <v>2054</v>
      </c>
      <c r="Y7"/>
      <c r="Z7" s="4">
        <v>1553</v>
      </c>
      <c r="AA7" s="9">
        <v>3979</v>
      </c>
      <c r="AB7"/>
      <c r="AC7" s="4">
        <v>2270</v>
      </c>
      <c r="AD7"/>
      <c r="AE7" s="4">
        <v>2435</v>
      </c>
      <c r="AF7"/>
      <c r="AG7" s="4">
        <v>4705</v>
      </c>
      <c r="AH7"/>
      <c r="AI7" s="14">
        <v>0.41145374449339206</v>
      </c>
      <c r="AJ7" s="14">
        <v>0.96872246696035247</v>
      </c>
      <c r="AK7"/>
      <c r="AL7" s="14">
        <v>0.41145374449339206</v>
      </c>
      <c r="AM7" s="14">
        <v>0.95852156057494864</v>
      </c>
      <c r="AN7"/>
      <c r="AO7" s="14">
        <v>0.41402763018065886</v>
      </c>
      <c r="AP7" s="14">
        <v>0.96344314558979804</v>
      </c>
      <c r="AQ7"/>
    </row>
    <row r="8" spans="1:43" x14ac:dyDescent="0.3">
      <c r="A8" s="1" t="s">
        <v>10</v>
      </c>
      <c r="B8" s="4">
        <v>722</v>
      </c>
      <c r="C8" s="4">
        <v>1670</v>
      </c>
      <c r="D8"/>
      <c r="E8" s="4">
        <v>846</v>
      </c>
      <c r="F8" s="4">
        <v>1915</v>
      </c>
      <c r="G8"/>
      <c r="H8" s="4">
        <v>1568</v>
      </c>
      <c r="I8" s="9">
        <v>3585</v>
      </c>
      <c r="J8"/>
      <c r="K8" s="14">
        <v>0.77839335180055402</v>
      </c>
      <c r="L8" s="14">
        <v>0.84790419161676644</v>
      </c>
      <c r="M8" s="14"/>
      <c r="N8" s="14">
        <v>0.7671394799054374</v>
      </c>
      <c r="O8" s="14">
        <v>0.85169712793733676</v>
      </c>
      <c r="P8" s="14"/>
      <c r="Q8" s="14">
        <v>0.7723214285714286</v>
      </c>
      <c r="R8" s="14">
        <v>0.84993026499302649</v>
      </c>
      <c r="S8"/>
      <c r="T8" s="4">
        <v>562</v>
      </c>
      <c r="U8" s="4">
        <v>1416</v>
      </c>
      <c r="V8"/>
      <c r="W8" s="9">
        <v>649</v>
      </c>
      <c r="X8" s="4">
        <v>1631</v>
      </c>
      <c r="Y8"/>
      <c r="Z8" s="4">
        <v>1211</v>
      </c>
      <c r="AA8" s="9">
        <v>3047</v>
      </c>
      <c r="AB8"/>
      <c r="AC8" s="4">
        <v>1711</v>
      </c>
      <c r="AD8"/>
      <c r="AE8" s="4">
        <v>1948</v>
      </c>
      <c r="AF8"/>
      <c r="AG8" s="4">
        <v>3659</v>
      </c>
      <c r="AH8"/>
      <c r="AI8" s="14">
        <v>0.42197545295149036</v>
      </c>
      <c r="AJ8" s="14">
        <v>0.97603740502630043</v>
      </c>
      <c r="AK8"/>
      <c r="AL8" s="14">
        <v>0.42197545295149036</v>
      </c>
      <c r="AM8" s="14">
        <v>0.98305954825462016</v>
      </c>
      <c r="AN8"/>
      <c r="AO8" s="14">
        <v>0.42853238589778631</v>
      </c>
      <c r="AP8" s="14">
        <v>0.97977589505329321</v>
      </c>
      <c r="AQ8"/>
    </row>
    <row r="9" spans="1:43" x14ac:dyDescent="0.3">
      <c r="A9" s="1" t="s">
        <v>52</v>
      </c>
      <c r="B9" s="4">
        <v>2295</v>
      </c>
      <c r="C9" s="4"/>
      <c r="D9"/>
      <c r="E9" s="4">
        <v>2430</v>
      </c>
      <c r="F9" s="4"/>
      <c r="G9"/>
      <c r="H9" s="4">
        <v>4725</v>
      </c>
      <c r="I9" s="9"/>
      <c r="J9"/>
      <c r="K9" s="14">
        <v>0.81002178649237477</v>
      </c>
      <c r="L9" s="14"/>
      <c r="M9" s="14"/>
      <c r="N9" s="14">
        <v>0.80452674897119336</v>
      </c>
      <c r="O9" s="14"/>
      <c r="P9" s="14"/>
      <c r="Q9" s="14">
        <v>0.80719576719576724</v>
      </c>
      <c r="R9" s="14"/>
      <c r="S9"/>
      <c r="T9" s="4">
        <v>1859</v>
      </c>
      <c r="U9" s="4"/>
      <c r="V9"/>
      <c r="W9" s="9">
        <v>1955</v>
      </c>
      <c r="X9" s="4"/>
      <c r="Y9"/>
      <c r="Z9" s="4">
        <v>3814</v>
      </c>
      <c r="AA9" s="9"/>
      <c r="AB9"/>
      <c r="AC9" s="4">
        <v>2471</v>
      </c>
      <c r="AD9"/>
      <c r="AE9" s="4">
        <v>2704</v>
      </c>
      <c r="AF9"/>
      <c r="AG9" s="4">
        <v>5175</v>
      </c>
      <c r="AH9"/>
      <c r="AI9" s="14">
        <v>0.92877377579927156</v>
      </c>
      <c r="AJ9" s="14"/>
      <c r="AK9"/>
      <c r="AL9" s="14">
        <v>0.92877377579927156</v>
      </c>
      <c r="AM9" s="14"/>
      <c r="AN9"/>
      <c r="AO9" s="14">
        <v>0.91304347826086951</v>
      </c>
      <c r="AP9" s="14"/>
      <c r="AQ9"/>
    </row>
    <row r="10" spans="1:43" x14ac:dyDescent="0.3">
      <c r="A10" s="1" t="s">
        <v>12</v>
      </c>
      <c r="B10" s="4">
        <v>1678</v>
      </c>
      <c r="C10" s="4">
        <v>2017</v>
      </c>
      <c r="D10"/>
      <c r="E10" s="4">
        <v>1795</v>
      </c>
      <c r="F10" s="4">
        <v>2151</v>
      </c>
      <c r="G10"/>
      <c r="H10" s="4">
        <v>3473</v>
      </c>
      <c r="I10" s="9">
        <v>4168</v>
      </c>
      <c r="J10"/>
      <c r="K10" s="14">
        <v>0.74433849821215736</v>
      </c>
      <c r="L10" s="14">
        <v>0.77491323748140806</v>
      </c>
      <c r="M10" s="14"/>
      <c r="N10" s="14">
        <v>0.74986072423398331</v>
      </c>
      <c r="O10" s="14">
        <v>0.77777777777777779</v>
      </c>
      <c r="P10" s="14"/>
      <c r="Q10" s="14">
        <v>0.74719262885113735</v>
      </c>
      <c r="R10" s="14">
        <v>0.77639155470249521</v>
      </c>
      <c r="S10"/>
      <c r="T10" s="4">
        <v>1249</v>
      </c>
      <c r="U10" s="4">
        <v>1563</v>
      </c>
      <c r="V10"/>
      <c r="W10" s="9">
        <v>1346</v>
      </c>
      <c r="X10" s="4">
        <v>1673</v>
      </c>
      <c r="Y10"/>
      <c r="Z10" s="4">
        <v>2595</v>
      </c>
      <c r="AA10" s="9">
        <v>3236</v>
      </c>
      <c r="AB10"/>
      <c r="AC10" s="4">
        <v>2155</v>
      </c>
      <c r="AD10"/>
      <c r="AE10" s="4">
        <v>2266</v>
      </c>
      <c r="AF10"/>
      <c r="AG10" s="4">
        <v>4421</v>
      </c>
      <c r="AH10"/>
      <c r="AI10" s="14">
        <v>0.77865429234338746</v>
      </c>
      <c r="AJ10" s="14">
        <v>0.93596287703016245</v>
      </c>
      <c r="AK10"/>
      <c r="AL10" s="14">
        <v>0.77865429234338746</v>
      </c>
      <c r="AM10" s="14">
        <v>0.94924977934686672</v>
      </c>
      <c r="AN10"/>
      <c r="AO10" s="14">
        <v>0.78556887581995027</v>
      </c>
      <c r="AP10" s="14">
        <v>0.94277312825152682</v>
      </c>
      <c r="AQ10"/>
    </row>
    <row r="11" spans="1:43" x14ac:dyDescent="0.3">
      <c r="A11" s="6" t="s">
        <v>13</v>
      </c>
      <c r="B11" s="4">
        <v>702</v>
      </c>
      <c r="C11" s="4">
        <v>1135</v>
      </c>
      <c r="D11"/>
      <c r="E11" s="4">
        <v>722</v>
      </c>
      <c r="F11" s="4">
        <v>1187</v>
      </c>
      <c r="G11"/>
      <c r="H11" s="4">
        <v>1424</v>
      </c>
      <c r="I11" s="9">
        <v>2322</v>
      </c>
      <c r="J11"/>
      <c r="K11" s="14">
        <v>0.73646723646723644</v>
      </c>
      <c r="L11" s="14">
        <v>0.80616740088105732</v>
      </c>
      <c r="M11" s="14"/>
      <c r="N11" s="14">
        <v>0.73407202216066481</v>
      </c>
      <c r="O11" s="14">
        <v>0.80623420387531597</v>
      </c>
      <c r="P11" s="14"/>
      <c r="Q11" s="14">
        <v>0.735252808988764</v>
      </c>
      <c r="R11" s="14">
        <v>0.80620155038759689</v>
      </c>
      <c r="S11"/>
      <c r="T11" s="4">
        <v>517</v>
      </c>
      <c r="U11" s="4">
        <v>915</v>
      </c>
      <c r="V11"/>
      <c r="W11" s="9">
        <v>530</v>
      </c>
      <c r="X11" s="4">
        <v>957</v>
      </c>
      <c r="Y11"/>
      <c r="Z11" s="4">
        <v>1047</v>
      </c>
      <c r="AA11" s="9">
        <v>1872</v>
      </c>
      <c r="AB11"/>
      <c r="AC11" s="4">
        <v>1131</v>
      </c>
      <c r="AD11"/>
      <c r="AE11" s="4">
        <v>1196</v>
      </c>
      <c r="AF11"/>
      <c r="AG11" s="4">
        <v>2327</v>
      </c>
      <c r="AH11"/>
      <c r="AI11" s="14">
        <v>0.62068965517241381</v>
      </c>
      <c r="AJ11" s="14">
        <v>1.0035366931918657</v>
      </c>
      <c r="AK11"/>
      <c r="AL11" s="14">
        <v>0.62068965517241381</v>
      </c>
      <c r="AM11" s="14">
        <v>0.99247491638795982</v>
      </c>
      <c r="AN11"/>
      <c r="AO11" s="14">
        <v>0.61194671250537169</v>
      </c>
      <c r="AP11" s="14">
        <v>0.99785131070047273</v>
      </c>
      <c r="AQ11"/>
    </row>
    <row r="12" spans="1:43" x14ac:dyDescent="0.3">
      <c r="A12" s="1" t="s">
        <v>14</v>
      </c>
      <c r="B12" s="4">
        <v>643</v>
      </c>
      <c r="C12" s="4">
        <v>972</v>
      </c>
      <c r="D12"/>
      <c r="E12" s="4">
        <v>688</v>
      </c>
      <c r="F12" s="4">
        <v>1054</v>
      </c>
      <c r="G12"/>
      <c r="H12" s="4">
        <v>1331</v>
      </c>
      <c r="I12" s="9">
        <v>2026</v>
      </c>
      <c r="J12"/>
      <c r="K12" s="14">
        <v>0.79004665629860027</v>
      </c>
      <c r="L12" s="14">
        <v>0.80967078189300412</v>
      </c>
      <c r="M12" s="14"/>
      <c r="N12" s="14">
        <v>0.82994186046511631</v>
      </c>
      <c r="O12" s="14">
        <v>0.84440227703984816</v>
      </c>
      <c r="P12" s="14"/>
      <c r="Q12" s="14">
        <v>0.81066867017280242</v>
      </c>
      <c r="R12" s="14">
        <v>0.82773938795656465</v>
      </c>
      <c r="S12"/>
      <c r="T12" s="4">
        <v>508</v>
      </c>
      <c r="U12" s="4">
        <v>787</v>
      </c>
      <c r="V12"/>
      <c r="W12" s="9">
        <v>571</v>
      </c>
      <c r="X12" s="4">
        <v>890</v>
      </c>
      <c r="Y12"/>
      <c r="Z12" s="4">
        <v>1079</v>
      </c>
      <c r="AA12" s="9">
        <v>1677</v>
      </c>
      <c r="AB12"/>
      <c r="AC12" s="4">
        <v>1303</v>
      </c>
      <c r="AD12"/>
      <c r="AE12" s="4">
        <v>1371</v>
      </c>
      <c r="AF12"/>
      <c r="AG12" s="4">
        <v>2674</v>
      </c>
      <c r="AH12"/>
      <c r="AI12" s="14">
        <v>0.49347659247889486</v>
      </c>
      <c r="AJ12" s="14">
        <v>0.74597083653108209</v>
      </c>
      <c r="AK12"/>
      <c r="AL12" s="14">
        <v>0.49347659247889486</v>
      </c>
      <c r="AM12" s="14">
        <v>0.76878191101385851</v>
      </c>
      <c r="AN12"/>
      <c r="AO12" s="14">
        <v>0.49775617053103965</v>
      </c>
      <c r="AP12" s="14">
        <v>0.75766641735228124</v>
      </c>
      <c r="AQ12"/>
    </row>
    <row r="13" spans="1:43" x14ac:dyDescent="0.3">
      <c r="A13" s="1" t="s">
        <v>53</v>
      </c>
      <c r="B13" s="4">
        <v>216</v>
      </c>
      <c r="C13" s="4"/>
      <c r="D13"/>
      <c r="E13" s="4">
        <v>213</v>
      </c>
      <c r="F13" s="4"/>
      <c r="G13"/>
      <c r="H13" s="4">
        <v>429</v>
      </c>
      <c r="I13" s="9"/>
      <c r="J13"/>
      <c r="K13" s="14">
        <v>0.81944444444444442</v>
      </c>
      <c r="L13" s="14"/>
      <c r="M13" s="14"/>
      <c r="N13" s="14">
        <v>0.7699530516431925</v>
      </c>
      <c r="O13" s="14"/>
      <c r="P13" s="14"/>
      <c r="Q13" s="14">
        <v>0.79487179487179482</v>
      </c>
      <c r="R13" s="14"/>
      <c r="S13"/>
      <c r="T13" s="4">
        <v>177</v>
      </c>
      <c r="U13" s="4"/>
      <c r="V13"/>
      <c r="W13" s="9">
        <v>164</v>
      </c>
      <c r="X13" s="4"/>
      <c r="Y13"/>
      <c r="Z13" s="4">
        <v>341</v>
      </c>
      <c r="AA13" s="9"/>
      <c r="AB13"/>
      <c r="AC13" s="4">
        <v>308</v>
      </c>
      <c r="AD13"/>
      <c r="AE13" s="4">
        <v>311</v>
      </c>
      <c r="AF13"/>
      <c r="AG13" s="4">
        <v>619</v>
      </c>
      <c r="AH13"/>
      <c r="AI13" s="14">
        <v>0.70129870129870131</v>
      </c>
      <c r="AJ13" s="14"/>
      <c r="AK13"/>
      <c r="AL13" s="14">
        <v>0.70129870129870131</v>
      </c>
      <c r="AM13" s="14"/>
      <c r="AN13"/>
      <c r="AO13" s="14">
        <v>0.69305331179321483</v>
      </c>
      <c r="AP13" s="14"/>
      <c r="AQ13"/>
    </row>
    <row r="14" spans="1:43" x14ac:dyDescent="0.3">
      <c r="A14" s="1" t="s">
        <v>16</v>
      </c>
      <c r="B14" s="4">
        <v>400</v>
      </c>
      <c r="C14" s="4">
        <v>758</v>
      </c>
      <c r="D14"/>
      <c r="E14" s="4">
        <v>464</v>
      </c>
      <c r="F14" s="4">
        <v>808</v>
      </c>
      <c r="G14"/>
      <c r="H14" s="4">
        <v>864</v>
      </c>
      <c r="I14" s="9">
        <v>1566</v>
      </c>
      <c r="J14"/>
      <c r="K14" s="14">
        <v>0.73250000000000004</v>
      </c>
      <c r="L14" s="14">
        <v>0.80870712401055411</v>
      </c>
      <c r="M14" s="14"/>
      <c r="N14" s="14">
        <v>0.70905172413793105</v>
      </c>
      <c r="O14" s="14">
        <v>0.77475247524752477</v>
      </c>
      <c r="P14" s="14"/>
      <c r="Q14" s="14">
        <v>0.71990740740740744</v>
      </c>
      <c r="R14" s="14">
        <v>0.79118773946360155</v>
      </c>
      <c r="S14"/>
      <c r="T14" s="4">
        <v>293</v>
      </c>
      <c r="U14" s="4">
        <v>613</v>
      </c>
      <c r="V14"/>
      <c r="W14" s="9">
        <v>329</v>
      </c>
      <c r="X14" s="4">
        <v>626</v>
      </c>
      <c r="Y14"/>
      <c r="Z14" s="4">
        <v>622</v>
      </c>
      <c r="AA14" s="9">
        <v>1239</v>
      </c>
      <c r="AB14"/>
      <c r="AC14" s="4">
        <v>828</v>
      </c>
      <c r="AD14"/>
      <c r="AE14" s="4">
        <v>840</v>
      </c>
      <c r="AF14"/>
      <c r="AG14" s="4">
        <v>1668</v>
      </c>
      <c r="AH14"/>
      <c r="AI14" s="14">
        <v>0.48309178743961351</v>
      </c>
      <c r="AJ14" s="14">
        <v>0.91545893719806759</v>
      </c>
      <c r="AK14"/>
      <c r="AL14" s="14">
        <v>0.48309178743961351</v>
      </c>
      <c r="AM14" s="14">
        <v>0.96190476190476193</v>
      </c>
      <c r="AN14"/>
      <c r="AO14" s="14">
        <v>0.51798561151079137</v>
      </c>
      <c r="AP14" s="14">
        <v>0.9388489208633094</v>
      </c>
      <c r="AQ14"/>
    </row>
    <row r="15" spans="1:43" x14ac:dyDescent="0.3">
      <c r="A15" s="1" t="s">
        <v>54</v>
      </c>
      <c r="B15" s="4">
        <v>6545</v>
      </c>
      <c r="C15" s="4"/>
      <c r="D15"/>
      <c r="E15" s="4">
        <v>6968</v>
      </c>
      <c r="F15" s="4"/>
      <c r="G15"/>
      <c r="H15" s="4">
        <v>13513</v>
      </c>
      <c r="I15" s="9"/>
      <c r="J15"/>
      <c r="K15" s="14">
        <v>0.77142857142857146</v>
      </c>
      <c r="L15" s="14"/>
      <c r="M15" s="14"/>
      <c r="N15" s="14">
        <v>0.75186567164179108</v>
      </c>
      <c r="O15" s="14"/>
      <c r="P15" s="14"/>
      <c r="Q15" s="14">
        <v>0.76134093095537625</v>
      </c>
      <c r="R15" s="14"/>
      <c r="S15"/>
      <c r="T15" s="4">
        <v>5049</v>
      </c>
      <c r="U15" s="4"/>
      <c r="V15"/>
      <c r="W15" s="9">
        <v>5239</v>
      </c>
      <c r="X15" s="4"/>
      <c r="Y15"/>
      <c r="Z15" s="4">
        <v>10288</v>
      </c>
      <c r="AA15" s="9"/>
      <c r="AB15"/>
      <c r="AC15" s="4">
        <v>8024</v>
      </c>
      <c r="AD15"/>
      <c r="AE15" s="4">
        <v>8527</v>
      </c>
      <c r="AF15"/>
      <c r="AG15" s="4">
        <v>16551</v>
      </c>
      <c r="AH15"/>
      <c r="AI15" s="14">
        <v>0.81567796610169496</v>
      </c>
      <c r="AJ15" s="14"/>
      <c r="AK15"/>
      <c r="AL15" s="14">
        <v>0.81567796610169496</v>
      </c>
      <c r="AM15" s="14"/>
      <c r="AN15"/>
      <c r="AO15" s="14">
        <v>0.81644613618512474</v>
      </c>
      <c r="AP15" s="14"/>
      <c r="AQ15"/>
    </row>
    <row r="16" spans="1:43" x14ac:dyDescent="0.3">
      <c r="A16" s="6" t="s">
        <v>18</v>
      </c>
      <c r="B16" s="4">
        <v>980</v>
      </c>
      <c r="C16" s="4">
        <v>1954</v>
      </c>
      <c r="D16"/>
      <c r="E16" s="4">
        <v>920</v>
      </c>
      <c r="F16" s="4">
        <v>1886</v>
      </c>
      <c r="G16"/>
      <c r="H16" s="4">
        <v>1900</v>
      </c>
      <c r="I16" s="9">
        <v>3840</v>
      </c>
      <c r="J16"/>
      <c r="K16" s="14">
        <v>0.78877551020408165</v>
      </c>
      <c r="L16" s="14">
        <v>0.85619242579324462</v>
      </c>
      <c r="M16" s="14"/>
      <c r="N16" s="14">
        <v>0.7847826086956522</v>
      </c>
      <c r="O16" s="14">
        <v>0.85630965005302229</v>
      </c>
      <c r="P16" s="14"/>
      <c r="Q16" s="14">
        <v>0.7868421052631579</v>
      </c>
      <c r="R16" s="14">
        <v>0.85624999999999996</v>
      </c>
      <c r="S16"/>
      <c r="T16" s="4">
        <v>773</v>
      </c>
      <c r="U16" s="4">
        <v>1673</v>
      </c>
      <c r="V16"/>
      <c r="W16" s="9">
        <v>722</v>
      </c>
      <c r="X16" s="4">
        <v>1615</v>
      </c>
      <c r="Y16"/>
      <c r="Z16" s="4">
        <v>1495</v>
      </c>
      <c r="AA16" s="9">
        <v>3288</v>
      </c>
      <c r="AB16"/>
      <c r="AC16" s="4">
        <v>2040</v>
      </c>
      <c r="AD16"/>
      <c r="AE16" s="4">
        <v>1966</v>
      </c>
      <c r="AF16"/>
      <c r="AG16" s="4">
        <v>4006</v>
      </c>
      <c r="AH16"/>
      <c r="AI16" s="14">
        <v>0.48039215686274511</v>
      </c>
      <c r="AJ16" s="14">
        <v>0.957843137254902</v>
      </c>
      <c r="AK16"/>
      <c r="AL16" s="14">
        <v>0.48039215686274511</v>
      </c>
      <c r="AM16" s="14">
        <v>0.95930824008138349</v>
      </c>
      <c r="AN16"/>
      <c r="AO16" s="14">
        <v>0.47428856714927609</v>
      </c>
      <c r="AP16" s="14">
        <v>0.95856215676485268</v>
      </c>
      <c r="AQ16"/>
    </row>
    <row r="17" spans="1:43" x14ac:dyDescent="0.3">
      <c r="A17" s="1" t="s">
        <v>19</v>
      </c>
      <c r="B17" s="4">
        <v>5671</v>
      </c>
      <c r="C17" s="4">
        <v>9659</v>
      </c>
      <c r="D17"/>
      <c r="E17" s="4">
        <v>6143</v>
      </c>
      <c r="F17" s="4">
        <v>10237</v>
      </c>
      <c r="G17"/>
      <c r="H17" s="4">
        <v>11814</v>
      </c>
      <c r="I17" s="9">
        <v>19896</v>
      </c>
      <c r="J17"/>
      <c r="K17" s="14">
        <v>0.79280550167518959</v>
      </c>
      <c r="L17" s="14">
        <v>0.84470442074748942</v>
      </c>
      <c r="M17" s="14"/>
      <c r="N17" s="14">
        <v>0.78235389874654082</v>
      </c>
      <c r="O17" s="14">
        <v>0.83442414769952133</v>
      </c>
      <c r="P17" s="14"/>
      <c r="Q17" s="14">
        <v>0.78737091586253594</v>
      </c>
      <c r="R17" s="14">
        <v>0.83941495778045838</v>
      </c>
      <c r="S17"/>
      <c r="T17" s="4">
        <v>4496</v>
      </c>
      <c r="U17" s="4">
        <v>8159</v>
      </c>
      <c r="V17"/>
      <c r="W17" s="9">
        <v>4806</v>
      </c>
      <c r="X17" s="4">
        <v>8542</v>
      </c>
      <c r="Y17"/>
      <c r="Z17" s="4">
        <v>9302</v>
      </c>
      <c r="AA17" s="9">
        <v>16701</v>
      </c>
      <c r="AB17"/>
      <c r="AC17" s="4">
        <v>9670</v>
      </c>
      <c r="AD17"/>
      <c r="AE17" s="4">
        <v>10225</v>
      </c>
      <c r="AF17"/>
      <c r="AG17" s="4">
        <v>19895</v>
      </c>
      <c r="AH17"/>
      <c r="AI17" s="14">
        <v>0.58645294725956565</v>
      </c>
      <c r="AJ17" s="14">
        <v>0.99886246122026889</v>
      </c>
      <c r="AK17"/>
      <c r="AL17" s="14">
        <v>0.58645294725956565</v>
      </c>
      <c r="AM17" s="14">
        <v>1.0011735941320294</v>
      </c>
      <c r="AN17"/>
      <c r="AO17" s="14">
        <v>0.59381754209600401</v>
      </c>
      <c r="AP17" s="14">
        <v>1.0000502638853983</v>
      </c>
      <c r="AQ17"/>
    </row>
    <row r="18" spans="1:43" x14ac:dyDescent="0.3">
      <c r="A18" s="1" t="s">
        <v>48</v>
      </c>
      <c r="B18" s="4">
        <v>409</v>
      </c>
      <c r="C18" s="4">
        <v>621</v>
      </c>
      <c r="D18"/>
      <c r="E18" s="4">
        <v>439</v>
      </c>
      <c r="F18" s="4">
        <v>673</v>
      </c>
      <c r="G18"/>
      <c r="H18" s="4">
        <v>848</v>
      </c>
      <c r="I18" s="9">
        <v>1294</v>
      </c>
      <c r="J18"/>
      <c r="K18" s="14">
        <v>0.69682151589242058</v>
      </c>
      <c r="L18" s="14">
        <v>0.74879227053140096</v>
      </c>
      <c r="M18" s="14"/>
      <c r="N18" s="14">
        <v>0.66059225512528474</v>
      </c>
      <c r="O18" s="14">
        <v>0.73997028231797923</v>
      </c>
      <c r="P18" s="14"/>
      <c r="Q18" s="14">
        <v>0.67806603773584906</v>
      </c>
      <c r="R18" s="14">
        <v>0.74420401854714069</v>
      </c>
      <c r="S18"/>
      <c r="T18" s="4">
        <v>285</v>
      </c>
      <c r="U18" s="4">
        <v>465</v>
      </c>
      <c r="V18"/>
      <c r="W18" s="9">
        <v>290</v>
      </c>
      <c r="X18" s="4">
        <v>498</v>
      </c>
      <c r="Y18"/>
      <c r="Z18" s="4">
        <v>575</v>
      </c>
      <c r="AA18" s="9">
        <v>963</v>
      </c>
      <c r="AB18"/>
      <c r="AC18" s="4">
        <v>1489</v>
      </c>
      <c r="AD18"/>
      <c r="AE18" s="4">
        <v>1585</v>
      </c>
      <c r="AF18"/>
      <c r="AG18" s="4">
        <v>3074</v>
      </c>
      <c r="AH18"/>
      <c r="AI18" s="14">
        <v>0.27468099395567497</v>
      </c>
      <c r="AJ18" s="14">
        <v>0.41705842847548691</v>
      </c>
      <c r="AK18"/>
      <c r="AL18" s="14">
        <v>0.27468099395567497</v>
      </c>
      <c r="AM18" s="14">
        <v>0.42460567823343848</v>
      </c>
      <c r="AN18"/>
      <c r="AO18" s="14">
        <v>0.27586206896551724</v>
      </c>
      <c r="AP18" s="14">
        <v>0.42094990240728691</v>
      </c>
      <c r="AQ18"/>
    </row>
    <row r="19" spans="1:43" x14ac:dyDescent="0.3">
      <c r="A19" s="1" t="s">
        <v>20</v>
      </c>
      <c r="B19" s="4">
        <v>637</v>
      </c>
      <c r="C19" s="4">
        <v>1701</v>
      </c>
      <c r="D19"/>
      <c r="E19" s="4">
        <v>651</v>
      </c>
      <c r="F19" s="4">
        <v>1759</v>
      </c>
      <c r="G19"/>
      <c r="H19" s="4">
        <v>1288</v>
      </c>
      <c r="I19" s="9">
        <v>3460</v>
      </c>
      <c r="J19"/>
      <c r="K19" s="14">
        <v>0.76295133437990581</v>
      </c>
      <c r="L19" s="14">
        <v>0.84009406231628458</v>
      </c>
      <c r="M19" s="14"/>
      <c r="N19" s="14">
        <v>0.73425499231950841</v>
      </c>
      <c r="O19" s="14">
        <v>0.82490051165434908</v>
      </c>
      <c r="P19" s="14"/>
      <c r="Q19" s="14">
        <v>0.74844720496894412</v>
      </c>
      <c r="R19" s="14">
        <v>0.83236994219653182</v>
      </c>
      <c r="S19"/>
      <c r="T19" s="4">
        <v>486</v>
      </c>
      <c r="U19" s="4">
        <v>1429</v>
      </c>
      <c r="V19"/>
      <c r="W19" s="9">
        <v>478</v>
      </c>
      <c r="X19" s="4">
        <v>1451</v>
      </c>
      <c r="Y19"/>
      <c r="Z19" s="4">
        <v>964</v>
      </c>
      <c r="AA19" s="9">
        <v>2880</v>
      </c>
      <c r="AB19"/>
      <c r="AC19" s="4">
        <v>1738</v>
      </c>
      <c r="AD19"/>
      <c r="AE19" s="4">
        <v>1799</v>
      </c>
      <c r="AF19"/>
      <c r="AG19" s="4">
        <v>3537</v>
      </c>
      <c r="AH19"/>
      <c r="AI19" s="14">
        <v>0.36651323360184118</v>
      </c>
      <c r="AJ19" s="14">
        <v>0.97871116225546606</v>
      </c>
      <c r="AK19"/>
      <c r="AL19" s="14">
        <v>0.36651323360184118</v>
      </c>
      <c r="AM19" s="14">
        <v>0.97776542523624232</v>
      </c>
      <c r="AN19"/>
      <c r="AO19" s="14">
        <v>0.36415040995193665</v>
      </c>
      <c r="AP19" s="14">
        <v>0.97823013853548202</v>
      </c>
      <c r="AQ19"/>
    </row>
    <row r="20" spans="1:43" x14ac:dyDescent="0.3">
      <c r="A20" s="1" t="s">
        <v>21</v>
      </c>
      <c r="B20" s="4">
        <v>858</v>
      </c>
      <c r="C20" s="4">
        <v>1576</v>
      </c>
      <c r="D20"/>
      <c r="E20" s="4">
        <v>917</v>
      </c>
      <c r="F20" s="4">
        <v>1684</v>
      </c>
      <c r="G20"/>
      <c r="H20" s="4">
        <v>1775</v>
      </c>
      <c r="I20" s="9">
        <v>3260</v>
      </c>
      <c r="J20"/>
      <c r="K20" s="15">
        <v>0.81468531468531469</v>
      </c>
      <c r="L20" s="15">
        <v>0.85850253807106602</v>
      </c>
      <c r="M20" s="15"/>
      <c r="N20" s="15">
        <v>0.79280261723009815</v>
      </c>
      <c r="O20" s="15">
        <v>0.84144893111638952</v>
      </c>
      <c r="P20" s="15"/>
      <c r="Q20" s="15">
        <v>0.80338028169014086</v>
      </c>
      <c r="R20" s="15">
        <v>0.84969325153374231</v>
      </c>
      <c r="S20"/>
      <c r="T20" s="4">
        <v>699</v>
      </c>
      <c r="U20" s="4">
        <v>1353</v>
      </c>
      <c r="V20"/>
      <c r="W20" s="9">
        <v>727</v>
      </c>
      <c r="X20" s="4">
        <v>1417</v>
      </c>
      <c r="Y20"/>
      <c r="Z20" s="4">
        <v>1426</v>
      </c>
      <c r="AA20" s="9">
        <v>2770</v>
      </c>
      <c r="AB20"/>
      <c r="AC20" s="4">
        <v>1632</v>
      </c>
      <c r="AD20"/>
      <c r="AE20" s="4">
        <v>1696</v>
      </c>
      <c r="AF20"/>
      <c r="AG20" s="4">
        <v>3328</v>
      </c>
      <c r="AH20"/>
      <c r="AI20" s="15">
        <v>0.52573529411764708</v>
      </c>
      <c r="AJ20" s="15">
        <v>0.96568627450980393</v>
      </c>
      <c r="AK20"/>
      <c r="AL20" s="15">
        <v>0.52573529411764708</v>
      </c>
      <c r="AM20" s="15">
        <v>0.99292452830188682</v>
      </c>
      <c r="AN20"/>
      <c r="AO20" s="15">
        <v>0.53335336538461542</v>
      </c>
      <c r="AP20" s="15">
        <v>0.97956730769230771</v>
      </c>
      <c r="AQ20"/>
    </row>
    <row r="21" spans="1:43" x14ac:dyDescent="0.3">
      <c r="A21" s="6" t="s">
        <v>27</v>
      </c>
      <c r="B21" s="4">
        <v>989</v>
      </c>
      <c r="C21" s="4">
        <v>1471</v>
      </c>
      <c r="D21"/>
      <c r="E21" s="4">
        <v>1030</v>
      </c>
      <c r="F21" s="4">
        <v>1471</v>
      </c>
      <c r="G21"/>
      <c r="H21" s="4">
        <v>2019</v>
      </c>
      <c r="I21" s="9">
        <v>2942</v>
      </c>
      <c r="J21"/>
      <c r="K21" s="15">
        <v>0.82103134479271989</v>
      </c>
      <c r="L21" s="15">
        <v>0.85995921142080223</v>
      </c>
      <c r="M21" s="15"/>
      <c r="N21" s="15">
        <v>0.81747572815533975</v>
      </c>
      <c r="O21" s="15">
        <v>0.85520054384772259</v>
      </c>
      <c r="P21" s="15"/>
      <c r="Q21" s="15">
        <v>0.81921743437345218</v>
      </c>
      <c r="R21" s="15">
        <v>0.85757987763426236</v>
      </c>
      <c r="S21"/>
      <c r="T21" s="4">
        <v>812</v>
      </c>
      <c r="U21" s="4">
        <v>1265</v>
      </c>
      <c r="V21"/>
      <c r="W21" s="9">
        <v>842</v>
      </c>
      <c r="X21" s="4">
        <v>1258</v>
      </c>
      <c r="Y21"/>
      <c r="Z21" s="4">
        <v>1654</v>
      </c>
      <c r="AA21" s="9">
        <v>2523</v>
      </c>
      <c r="AB21"/>
      <c r="AC21" s="4">
        <v>1567</v>
      </c>
      <c r="AD21"/>
      <c r="AE21" s="4">
        <v>1601</v>
      </c>
      <c r="AF21"/>
      <c r="AG21" s="4">
        <v>3168</v>
      </c>
      <c r="AH21"/>
      <c r="AI21" s="15">
        <v>0.63114231014677724</v>
      </c>
      <c r="AJ21" s="15">
        <v>0.93873643905552007</v>
      </c>
      <c r="AK21"/>
      <c r="AL21" s="15">
        <v>0.63114231014677724</v>
      </c>
      <c r="AM21" s="15">
        <v>0.91880074953154278</v>
      </c>
      <c r="AN21"/>
      <c r="AO21" s="15">
        <v>0.63731060606060608</v>
      </c>
      <c r="AP21" s="15">
        <v>0.92866161616161613</v>
      </c>
      <c r="AQ21"/>
    </row>
    <row r="22" spans="1:43" x14ac:dyDescent="0.3">
      <c r="A22" s="1" t="s">
        <v>22</v>
      </c>
      <c r="B22" s="4">
        <v>808</v>
      </c>
      <c r="C22" s="4">
        <v>1508</v>
      </c>
      <c r="D22"/>
      <c r="E22" s="4">
        <v>797</v>
      </c>
      <c r="F22" s="4">
        <v>1523</v>
      </c>
      <c r="G22"/>
      <c r="H22" s="4">
        <v>1605</v>
      </c>
      <c r="I22" s="9">
        <v>3031</v>
      </c>
      <c r="J22"/>
      <c r="K22" s="14">
        <v>0.78712871287128716</v>
      </c>
      <c r="L22" s="14">
        <v>0.85212201591511938</v>
      </c>
      <c r="M22" s="14"/>
      <c r="N22" s="14">
        <v>0.76787954830614802</v>
      </c>
      <c r="O22" s="14">
        <v>0.83519369665134602</v>
      </c>
      <c r="P22" s="14"/>
      <c r="Q22" s="14">
        <v>0.77757009345794392</v>
      </c>
      <c r="R22" s="14">
        <v>0.84361596832728469</v>
      </c>
      <c r="S22"/>
      <c r="T22" s="4">
        <v>636</v>
      </c>
      <c r="U22" s="4">
        <v>1285</v>
      </c>
      <c r="V22"/>
      <c r="W22" s="9">
        <v>612</v>
      </c>
      <c r="X22" s="4">
        <v>1272</v>
      </c>
      <c r="Y22"/>
      <c r="Z22" s="4">
        <v>1248</v>
      </c>
      <c r="AA22" s="9">
        <v>2557</v>
      </c>
      <c r="AB22"/>
      <c r="AC22" s="4">
        <v>1593</v>
      </c>
      <c r="AD22"/>
      <c r="AE22" s="4">
        <v>1615</v>
      </c>
      <c r="AF22"/>
      <c r="AG22" s="4">
        <v>3208</v>
      </c>
      <c r="AH22"/>
      <c r="AI22" s="14">
        <v>0.5072190834902699</v>
      </c>
      <c r="AJ22" s="14">
        <v>0.94664155681104833</v>
      </c>
      <c r="AK22"/>
      <c r="AL22" s="14">
        <v>0.5072190834902699</v>
      </c>
      <c r="AM22" s="14">
        <v>0.94303405572755417</v>
      </c>
      <c r="AN22"/>
      <c r="AO22" s="14">
        <v>0.50031172069825436</v>
      </c>
      <c r="AP22" s="14">
        <v>0.94482543640897754</v>
      </c>
      <c r="AQ22"/>
    </row>
    <row r="23" spans="1:43" x14ac:dyDescent="0.3">
      <c r="A23" s="1" t="s">
        <v>23</v>
      </c>
      <c r="B23" s="4">
        <v>507</v>
      </c>
      <c r="C23" s="4">
        <v>960</v>
      </c>
      <c r="D23"/>
      <c r="E23" s="4">
        <v>567</v>
      </c>
      <c r="F23" s="4">
        <v>1016</v>
      </c>
      <c r="G23"/>
      <c r="H23" s="4">
        <v>1074</v>
      </c>
      <c r="I23" s="9">
        <v>1976</v>
      </c>
      <c r="J23"/>
      <c r="K23" s="14">
        <v>0.78303747534516766</v>
      </c>
      <c r="L23" s="14">
        <v>0.73333333333333328</v>
      </c>
      <c r="M23" s="14"/>
      <c r="N23" s="14">
        <v>0.82363315696649031</v>
      </c>
      <c r="O23" s="14">
        <v>0.74507874015748032</v>
      </c>
      <c r="P23" s="14"/>
      <c r="Q23" s="14">
        <v>0.8044692737430168</v>
      </c>
      <c r="R23" s="14">
        <v>0.73937246963562753</v>
      </c>
      <c r="S23"/>
      <c r="T23" s="4">
        <v>397</v>
      </c>
      <c r="U23" s="4">
        <v>704</v>
      </c>
      <c r="V23"/>
      <c r="W23" s="9">
        <v>467</v>
      </c>
      <c r="X23" s="4">
        <v>757</v>
      </c>
      <c r="Y23"/>
      <c r="Z23" s="4">
        <v>864</v>
      </c>
      <c r="AA23" s="9">
        <v>1461</v>
      </c>
      <c r="AB23"/>
      <c r="AC23" s="4">
        <v>1289</v>
      </c>
      <c r="AD23"/>
      <c r="AE23" s="4">
        <v>1391</v>
      </c>
      <c r="AF23"/>
      <c r="AG23" s="4">
        <v>2680</v>
      </c>
      <c r="AH23"/>
      <c r="AI23" s="14">
        <v>0.39332816136539955</v>
      </c>
      <c r="AJ23" s="14">
        <v>0.74476338246702867</v>
      </c>
      <c r="AK23"/>
      <c r="AL23" s="14">
        <v>0.39332816136539955</v>
      </c>
      <c r="AM23" s="14">
        <v>0.73040977713874911</v>
      </c>
      <c r="AN23"/>
      <c r="AO23" s="14">
        <v>0.40074626865671642</v>
      </c>
      <c r="AP23" s="14">
        <v>0.73731343283582085</v>
      </c>
      <c r="AQ23"/>
    </row>
    <row r="24" spans="1:43" x14ac:dyDescent="0.3">
      <c r="A24" s="1" t="s">
        <v>24</v>
      </c>
      <c r="B24" s="4">
        <v>465</v>
      </c>
      <c r="C24" s="4">
        <v>700</v>
      </c>
      <c r="D24"/>
      <c r="E24" s="4">
        <v>484</v>
      </c>
      <c r="F24" s="4">
        <v>687</v>
      </c>
      <c r="G24"/>
      <c r="H24" s="4">
        <v>949</v>
      </c>
      <c r="I24" s="9">
        <v>1387</v>
      </c>
      <c r="J24"/>
      <c r="K24" s="14">
        <v>0.8408602150537634</v>
      </c>
      <c r="L24" s="14">
        <v>0.87142857142857144</v>
      </c>
      <c r="M24" s="14"/>
      <c r="N24" s="14">
        <v>0.83677685950413228</v>
      </c>
      <c r="O24" s="14">
        <v>0.86899563318777295</v>
      </c>
      <c r="P24" s="14"/>
      <c r="Q24" s="14">
        <v>0.83877766069546889</v>
      </c>
      <c r="R24" s="14">
        <v>0.87022350396539294</v>
      </c>
      <c r="S24"/>
      <c r="T24" s="4">
        <v>391</v>
      </c>
      <c r="U24" s="4">
        <v>610</v>
      </c>
      <c r="V24"/>
      <c r="W24" s="9">
        <v>405</v>
      </c>
      <c r="X24" s="4">
        <v>597</v>
      </c>
      <c r="Y24"/>
      <c r="Z24" s="4">
        <v>796</v>
      </c>
      <c r="AA24" s="9">
        <v>1207</v>
      </c>
      <c r="AB24"/>
      <c r="AC24" s="4">
        <v>760</v>
      </c>
      <c r="AD24"/>
      <c r="AE24" s="4">
        <v>768</v>
      </c>
      <c r="AF24"/>
      <c r="AG24" s="4">
        <v>1528</v>
      </c>
      <c r="AH24"/>
      <c r="AI24" s="14">
        <v>0.61184210526315785</v>
      </c>
      <c r="AJ24" s="14">
        <v>0.92105263157894735</v>
      </c>
      <c r="AK24"/>
      <c r="AL24" s="14">
        <v>0.61184210526315785</v>
      </c>
      <c r="AM24" s="14">
        <v>0.89453125</v>
      </c>
      <c r="AN24"/>
      <c r="AO24" s="14">
        <v>0.62107329842931935</v>
      </c>
      <c r="AP24" s="14">
        <v>0.9077225130890052</v>
      </c>
      <c r="AQ24"/>
    </row>
    <row r="25" spans="1:43" x14ac:dyDescent="0.3">
      <c r="A25" s="1" t="s">
        <v>28</v>
      </c>
      <c r="B25" s="4">
        <v>690</v>
      </c>
      <c r="C25" s="4">
        <v>1329</v>
      </c>
      <c r="D25"/>
      <c r="E25" s="4">
        <v>765</v>
      </c>
      <c r="F25" s="4">
        <v>1453</v>
      </c>
      <c r="G25"/>
      <c r="H25" s="4">
        <v>1455</v>
      </c>
      <c r="I25" s="9">
        <v>2782</v>
      </c>
      <c r="J25"/>
      <c r="K25" s="14">
        <v>0.74927536231884062</v>
      </c>
      <c r="L25" s="14">
        <v>0.83446200150489092</v>
      </c>
      <c r="M25" s="14"/>
      <c r="N25" s="14">
        <v>0.7359477124183007</v>
      </c>
      <c r="O25" s="14">
        <v>0.82587749483826567</v>
      </c>
      <c r="P25" s="14"/>
      <c r="Q25" s="14">
        <v>0.74226804123711343</v>
      </c>
      <c r="R25" s="14">
        <v>0.82997843278217109</v>
      </c>
      <c r="S25"/>
      <c r="T25" s="4">
        <v>517</v>
      </c>
      <c r="U25" s="4">
        <v>1109</v>
      </c>
      <c r="V25"/>
      <c r="W25" s="9">
        <v>563</v>
      </c>
      <c r="X25" s="4">
        <v>1200</v>
      </c>
      <c r="Y25"/>
      <c r="Z25" s="4">
        <v>1080</v>
      </c>
      <c r="AA25" s="9">
        <v>2309</v>
      </c>
      <c r="AB25"/>
      <c r="AC25" s="4">
        <v>1508</v>
      </c>
      <c r="AD25"/>
      <c r="AE25" s="4">
        <v>1598</v>
      </c>
      <c r="AF25"/>
      <c r="AG25" s="4">
        <v>3106</v>
      </c>
      <c r="AH25"/>
      <c r="AI25" s="14">
        <v>0.45755968169761274</v>
      </c>
      <c r="AJ25" s="14">
        <v>0.8812997347480106</v>
      </c>
      <c r="AK25"/>
      <c r="AL25" s="14">
        <v>0.45755968169761274</v>
      </c>
      <c r="AM25" s="14">
        <v>0.90926157697121401</v>
      </c>
      <c r="AN25"/>
      <c r="AO25" s="14">
        <v>0.46844816484224083</v>
      </c>
      <c r="AP25" s="14">
        <v>0.89568576947842882</v>
      </c>
      <c r="AQ25"/>
    </row>
    <row r="26" spans="1:43" x14ac:dyDescent="0.3">
      <c r="A26" s="1" t="s">
        <v>49</v>
      </c>
      <c r="B26" s="4">
        <v>469</v>
      </c>
      <c r="C26" s="4">
        <v>1165</v>
      </c>
      <c r="D26"/>
      <c r="E26" s="4">
        <v>486</v>
      </c>
      <c r="F26" s="4">
        <v>1148</v>
      </c>
      <c r="G26"/>
      <c r="H26" s="4">
        <v>955</v>
      </c>
      <c r="I26" s="9">
        <v>2313</v>
      </c>
      <c r="J26"/>
      <c r="K26" s="14">
        <v>0.72494669509594878</v>
      </c>
      <c r="L26" s="14">
        <v>0.86180257510729619</v>
      </c>
      <c r="M26" s="14"/>
      <c r="N26" s="14">
        <v>0.74691358024691357</v>
      </c>
      <c r="O26" s="14">
        <v>0.86411149825783973</v>
      </c>
      <c r="P26" s="14"/>
      <c r="Q26" s="14">
        <v>0.73612565445026179</v>
      </c>
      <c r="R26" s="14">
        <v>0.86294855166450501</v>
      </c>
      <c r="S26"/>
      <c r="T26" s="4">
        <v>340</v>
      </c>
      <c r="U26" s="4">
        <v>1004</v>
      </c>
      <c r="V26"/>
      <c r="W26" s="9">
        <v>363</v>
      </c>
      <c r="X26" s="4">
        <v>992</v>
      </c>
      <c r="Y26"/>
      <c r="Z26" s="4">
        <v>703</v>
      </c>
      <c r="AA26" s="9">
        <v>1996</v>
      </c>
      <c r="AB26"/>
      <c r="AC26" s="4">
        <v>1220</v>
      </c>
      <c r="AD26"/>
      <c r="AE26" s="4">
        <v>1178</v>
      </c>
      <c r="AF26"/>
      <c r="AG26" s="4">
        <v>2398</v>
      </c>
      <c r="AH26"/>
      <c r="AI26" s="14">
        <v>0.38442622950819672</v>
      </c>
      <c r="AJ26" s="14">
        <v>0.95491803278688525</v>
      </c>
      <c r="AK26"/>
      <c r="AL26" s="14">
        <v>0.38442622950819672</v>
      </c>
      <c r="AM26" s="14">
        <v>0.97453310696095075</v>
      </c>
      <c r="AN26"/>
      <c r="AO26" s="14">
        <v>0.39824854045037533</v>
      </c>
      <c r="AP26" s="14">
        <v>0.96455379482902415</v>
      </c>
      <c r="AQ26"/>
    </row>
    <row r="27" spans="1:43" ht="14.25" thickBot="1" x14ac:dyDescent="0.35">
      <c r="A27" s="16" t="s">
        <v>25</v>
      </c>
      <c r="B27" s="17">
        <v>29974</v>
      </c>
      <c r="C27" s="17"/>
      <c r="D27" s="17"/>
      <c r="E27" s="17">
        <v>31980</v>
      </c>
      <c r="F27" s="17"/>
      <c r="G27" s="17"/>
      <c r="H27" s="17">
        <v>61954</v>
      </c>
      <c r="I27" s="17">
        <v>91677</v>
      </c>
      <c r="J27" s="17"/>
      <c r="K27" s="18">
        <v>0.77904183625809031</v>
      </c>
      <c r="L27" s="18"/>
      <c r="M27" s="17"/>
      <c r="N27" s="18">
        <v>0.77060662914321454</v>
      </c>
      <c r="O27" s="18"/>
      <c r="P27" s="18"/>
      <c r="Q27" s="18">
        <v>0.77468767149820839</v>
      </c>
      <c r="R27" s="18"/>
      <c r="S27" s="17"/>
      <c r="T27" s="17">
        <v>23351</v>
      </c>
      <c r="U27" s="17"/>
      <c r="V27" s="17"/>
      <c r="W27" s="17">
        <v>24644</v>
      </c>
      <c r="X27" s="17"/>
      <c r="Y27" s="17"/>
      <c r="Z27" s="17">
        <v>47995</v>
      </c>
      <c r="AA27" s="17"/>
      <c r="AB27" s="17"/>
      <c r="AC27" s="17">
        <v>58409</v>
      </c>
      <c r="AD27" s="17"/>
      <c r="AE27" s="17">
        <v>61396</v>
      </c>
      <c r="AF27" s="17"/>
      <c r="AG27" s="17">
        <v>119805</v>
      </c>
      <c r="AH27" s="17"/>
      <c r="AI27" s="18">
        <v>0.51317433957095648</v>
      </c>
      <c r="AJ27" s="18"/>
      <c r="AK27" s="18"/>
      <c r="AL27" s="18">
        <v>0.52088083914261518</v>
      </c>
      <c r="AM27" s="18"/>
      <c r="AN27" s="18"/>
      <c r="AO27" s="18">
        <v>0.51712365927966275</v>
      </c>
      <c r="AP27" s="18"/>
      <c r="AQ27"/>
    </row>
    <row r="28" spans="1:43" x14ac:dyDescent="0.3">
      <c r="A28" t="s">
        <v>55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 s="19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x14ac:dyDescent="0.3">
      <c r="A29" t="s">
        <v>56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1:43" x14ac:dyDescent="0.3">
      <c r="A30" s="1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</sheetData>
  <mergeCells count="4">
    <mergeCell ref="B3:I3"/>
    <mergeCell ref="K3:R3"/>
    <mergeCell ref="T3:AA3"/>
    <mergeCell ref="AI3:A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269F2-BB89-4796-B3A7-48836D690556}">
  <dimension ref="A1:AE28"/>
  <sheetViews>
    <sheetView workbookViewId="0">
      <selection activeCell="AM11" sqref="AM11"/>
    </sheetView>
  </sheetViews>
  <sheetFormatPr defaultRowHeight="13.5" x14ac:dyDescent="0.3"/>
  <cols>
    <col min="1" max="1" width="27.83203125" style="40" customWidth="1"/>
    <col min="2" max="2" width="9.33203125" style="40"/>
    <col min="3" max="3" width="3.5" style="40" customWidth="1"/>
    <col min="4" max="4" width="9.33203125" style="40"/>
    <col min="5" max="5" width="3.33203125" style="40" customWidth="1"/>
    <col min="6" max="6" width="9.33203125" style="40"/>
    <col min="7" max="7" width="3.33203125" style="40" customWidth="1"/>
    <col min="8" max="8" width="9.33203125" style="40"/>
    <col min="9" max="9" width="3.33203125" style="40" customWidth="1"/>
    <col min="10" max="10" width="9.33203125" style="40"/>
    <col min="11" max="11" width="3.5" style="40" customWidth="1"/>
    <col min="12" max="12" width="9.33203125" style="40"/>
    <col min="13" max="13" width="3.5" style="40" customWidth="1"/>
    <col min="14" max="14" width="9.33203125" style="40"/>
    <col min="15" max="15" width="3.5" style="40" customWidth="1"/>
    <col min="16" max="16" width="9.33203125" style="40"/>
    <col min="17" max="17" width="3.33203125" style="40" customWidth="1"/>
    <col min="18" max="18" width="9.33203125" style="40"/>
    <col min="19" max="19" width="3.5" style="40" customWidth="1"/>
    <col min="20" max="20" width="9.33203125" style="40"/>
    <col min="21" max="21" width="3.1640625" style="40" customWidth="1"/>
    <col min="22" max="22" width="9.33203125" style="40"/>
    <col min="23" max="23" width="3.33203125" style="40" customWidth="1"/>
    <col min="24" max="24" width="9.33203125" style="40"/>
    <col min="25" max="25" width="3.5" style="40" customWidth="1"/>
    <col min="26" max="26" width="9.33203125" style="40"/>
    <col min="27" max="27" width="3.5" style="40" customWidth="1"/>
    <col min="28" max="28" width="9.33203125" style="40"/>
    <col min="29" max="29" width="3.83203125" style="40" customWidth="1"/>
    <col min="30" max="16384" width="9.33203125" style="40"/>
  </cols>
  <sheetData>
    <row r="1" spans="1:31" x14ac:dyDescent="0.3">
      <c r="A1" t="s">
        <v>57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ht="14.25" thickBot="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ht="14.25" thickBot="1" x14ac:dyDescent="0.35">
      <c r="A3" s="41" t="s">
        <v>0</v>
      </c>
      <c r="B3" s="42" t="s">
        <v>1</v>
      </c>
      <c r="C3" s="42"/>
      <c r="D3" s="42"/>
      <c r="E3" s="42"/>
      <c r="F3" s="42"/>
      <c r="G3" s="41"/>
      <c r="H3" s="42" t="s">
        <v>31</v>
      </c>
      <c r="I3" s="42"/>
      <c r="J3" s="42"/>
      <c r="K3" s="42"/>
      <c r="L3" s="42"/>
      <c r="M3" s="41"/>
      <c r="N3" s="42" t="s">
        <v>2</v>
      </c>
      <c r="O3" s="42"/>
      <c r="P3" s="42"/>
      <c r="Q3" s="42"/>
      <c r="R3" s="42"/>
      <c r="S3" s="41"/>
      <c r="T3" s="45" t="s">
        <v>30</v>
      </c>
      <c r="U3" s="45"/>
      <c r="V3" s="45"/>
      <c r="W3" s="45"/>
      <c r="X3" s="45"/>
      <c r="Y3" s="41"/>
      <c r="Z3" s="45" t="s">
        <v>5</v>
      </c>
      <c r="AA3" s="41"/>
      <c r="AB3" s="41"/>
      <c r="AC3" s="41"/>
      <c r="AD3" s="41"/>
      <c r="AE3"/>
    </row>
    <row r="4" spans="1:31" x14ac:dyDescent="0.3">
      <c r="A4" s="43"/>
      <c r="B4" s="44" t="s">
        <v>6</v>
      </c>
      <c r="C4" s="44"/>
      <c r="D4" s="44" t="s">
        <v>7</v>
      </c>
      <c r="E4" s="44"/>
      <c r="F4" s="44" t="s">
        <v>8</v>
      </c>
      <c r="G4" s="43"/>
      <c r="H4" s="44" t="s">
        <v>6</v>
      </c>
      <c r="I4" s="44"/>
      <c r="J4" s="44" t="s">
        <v>7</v>
      </c>
      <c r="K4" s="44"/>
      <c r="L4" s="44" t="s">
        <v>8</v>
      </c>
      <c r="M4" s="43"/>
      <c r="N4" s="44" t="s">
        <v>6</v>
      </c>
      <c r="O4" s="44"/>
      <c r="P4" s="44" t="s">
        <v>7</v>
      </c>
      <c r="Q4" s="44"/>
      <c r="R4" s="44" t="s">
        <v>8</v>
      </c>
      <c r="S4" s="43"/>
      <c r="T4" s="44" t="s">
        <v>6</v>
      </c>
      <c r="U4" s="41"/>
      <c r="V4" s="44" t="s">
        <v>7</v>
      </c>
      <c r="W4" s="41"/>
      <c r="X4" s="44" t="s">
        <v>8</v>
      </c>
      <c r="Y4" s="43"/>
      <c r="Z4" s="44" t="s">
        <v>6</v>
      </c>
      <c r="AA4" s="41"/>
      <c r="AB4" s="44" t="s">
        <v>7</v>
      </c>
      <c r="AC4" s="41"/>
      <c r="AD4" s="44" t="s">
        <v>8</v>
      </c>
      <c r="AE4"/>
    </row>
    <row r="5" spans="1:31" x14ac:dyDescent="0.3">
      <c r="A5" s="1" t="s">
        <v>9</v>
      </c>
      <c r="B5" s="9">
        <v>13360</v>
      </c>
      <c r="C5"/>
      <c r="D5" s="4">
        <v>13936</v>
      </c>
      <c r="E5"/>
      <c r="F5" s="4">
        <v>27296</v>
      </c>
      <c r="G5"/>
      <c r="H5" s="20">
        <v>11722</v>
      </c>
      <c r="I5"/>
      <c r="J5" s="21">
        <v>12040</v>
      </c>
      <c r="K5"/>
      <c r="L5" s="20">
        <v>23762</v>
      </c>
      <c r="M5"/>
      <c r="N5" s="14">
        <v>0.87739520958083828</v>
      </c>
      <c r="O5" s="14"/>
      <c r="P5" s="14">
        <v>0.86394948335246846</v>
      </c>
      <c r="Q5" s="14"/>
      <c r="R5" s="14">
        <v>0.8705304806565064</v>
      </c>
      <c r="S5"/>
      <c r="T5" s="4">
        <v>13702</v>
      </c>
      <c r="U5"/>
      <c r="V5" s="4">
        <v>14376</v>
      </c>
      <c r="W5"/>
      <c r="X5" s="4">
        <v>28078</v>
      </c>
      <c r="Y5"/>
      <c r="Z5" s="19">
        <v>0.97504014012552909</v>
      </c>
      <c r="AA5" s="19"/>
      <c r="AB5" s="19">
        <v>0.96939343350027829</v>
      </c>
      <c r="AC5" s="19"/>
      <c r="AD5" s="19">
        <v>0.97214901346249738</v>
      </c>
      <c r="AE5"/>
    </row>
    <row r="6" spans="1:31" x14ac:dyDescent="0.3">
      <c r="A6" s="1" t="s">
        <v>29</v>
      </c>
      <c r="B6" s="9">
        <v>2199</v>
      </c>
      <c r="C6"/>
      <c r="D6" s="4">
        <v>2334</v>
      </c>
      <c r="E6"/>
      <c r="F6" s="4">
        <v>4533</v>
      </c>
      <c r="G6"/>
      <c r="H6" s="20">
        <v>1925</v>
      </c>
      <c r="I6"/>
      <c r="J6" s="21">
        <v>2054</v>
      </c>
      <c r="K6"/>
      <c r="L6" s="20">
        <v>3979</v>
      </c>
      <c r="M6"/>
      <c r="N6" s="14">
        <v>0.87539790814006369</v>
      </c>
      <c r="O6" s="14"/>
      <c r="P6" s="14">
        <v>0.88003427592116534</v>
      </c>
      <c r="Q6" s="14"/>
      <c r="R6" s="14">
        <v>0.87778513125965141</v>
      </c>
      <c r="S6"/>
      <c r="T6" s="4">
        <v>2270</v>
      </c>
      <c r="U6"/>
      <c r="V6" s="4">
        <v>2435</v>
      </c>
      <c r="W6"/>
      <c r="X6" s="4">
        <v>4705</v>
      </c>
      <c r="Y6"/>
      <c r="Z6" s="19">
        <v>0.96872246696035247</v>
      </c>
      <c r="AA6" s="19"/>
      <c r="AB6" s="19">
        <v>0.95852156057494864</v>
      </c>
      <c r="AC6" s="19"/>
      <c r="AD6" s="19">
        <v>0.96344314558979804</v>
      </c>
      <c r="AE6"/>
    </row>
    <row r="7" spans="1:31" x14ac:dyDescent="0.3">
      <c r="A7" s="1" t="s">
        <v>10</v>
      </c>
      <c r="B7" s="9">
        <v>1670</v>
      </c>
      <c r="C7"/>
      <c r="D7" s="4">
        <v>1915</v>
      </c>
      <c r="E7"/>
      <c r="F7" s="4">
        <v>3585</v>
      </c>
      <c r="G7"/>
      <c r="H7" s="20">
        <v>1416</v>
      </c>
      <c r="I7"/>
      <c r="J7" s="21">
        <v>1631</v>
      </c>
      <c r="K7"/>
      <c r="L7" s="20">
        <v>3047</v>
      </c>
      <c r="M7"/>
      <c r="N7" s="14">
        <v>0.84790419161676644</v>
      </c>
      <c r="O7" s="14"/>
      <c r="P7" s="14">
        <v>0.85169712793733676</v>
      </c>
      <c r="Q7" s="14"/>
      <c r="R7" s="14">
        <v>0.84993026499302649</v>
      </c>
      <c r="S7"/>
      <c r="T7" s="4">
        <v>1711</v>
      </c>
      <c r="U7"/>
      <c r="V7" s="4">
        <v>1948</v>
      </c>
      <c r="W7"/>
      <c r="X7" s="4">
        <v>3659</v>
      </c>
      <c r="Y7"/>
      <c r="Z7" s="19">
        <v>0.97603740502630043</v>
      </c>
      <c r="AA7" s="19"/>
      <c r="AB7" s="19">
        <v>0.98305954825462016</v>
      </c>
      <c r="AC7" s="19"/>
      <c r="AD7" s="19">
        <v>0.97977589505329321</v>
      </c>
      <c r="AE7"/>
    </row>
    <row r="8" spans="1:31" x14ac:dyDescent="0.3">
      <c r="A8" s="1" t="s">
        <v>52</v>
      </c>
      <c r="B8" s="9">
        <v>2295</v>
      </c>
      <c r="C8"/>
      <c r="D8" s="4">
        <v>2430</v>
      </c>
      <c r="E8"/>
      <c r="F8" s="4">
        <v>4725</v>
      </c>
      <c r="G8"/>
      <c r="H8" s="20">
        <v>1859</v>
      </c>
      <c r="I8"/>
      <c r="J8" s="21">
        <v>1955</v>
      </c>
      <c r="K8"/>
      <c r="L8" s="20">
        <v>3814</v>
      </c>
      <c r="M8"/>
      <c r="N8" s="14">
        <v>0.81002178649237477</v>
      </c>
      <c r="O8" s="14"/>
      <c r="P8" s="14">
        <v>0.80452674897119336</v>
      </c>
      <c r="Q8" s="14"/>
      <c r="R8" s="14">
        <v>0.80719576719576724</v>
      </c>
      <c r="S8"/>
      <c r="T8" s="4">
        <v>2471</v>
      </c>
      <c r="U8"/>
      <c r="V8" s="4">
        <v>2704</v>
      </c>
      <c r="W8"/>
      <c r="X8" s="4">
        <v>5175</v>
      </c>
      <c r="Y8"/>
      <c r="Z8" s="19">
        <v>0.92877377579927156</v>
      </c>
      <c r="AA8" s="19"/>
      <c r="AB8" s="19">
        <v>0.89866863905325445</v>
      </c>
      <c r="AC8" s="19"/>
      <c r="AD8" s="19">
        <v>0.91304347826086951</v>
      </c>
      <c r="AE8"/>
    </row>
    <row r="9" spans="1:31" x14ac:dyDescent="0.3">
      <c r="A9" s="1" t="s">
        <v>12</v>
      </c>
      <c r="B9" s="9">
        <v>2017</v>
      </c>
      <c r="C9"/>
      <c r="D9" s="4">
        <v>2151</v>
      </c>
      <c r="E9"/>
      <c r="F9" s="4">
        <v>4168</v>
      </c>
      <c r="G9"/>
      <c r="H9" s="20">
        <v>1563</v>
      </c>
      <c r="I9"/>
      <c r="J9" s="21">
        <v>1673</v>
      </c>
      <c r="K9"/>
      <c r="L9" s="20">
        <v>3236</v>
      </c>
      <c r="M9"/>
      <c r="N9" s="14">
        <v>0.77491323748140806</v>
      </c>
      <c r="O9" s="14"/>
      <c r="P9" s="14">
        <v>0.77777777777777779</v>
      </c>
      <c r="Q9" s="14"/>
      <c r="R9" s="14">
        <v>0.77639155470249521</v>
      </c>
      <c r="S9"/>
      <c r="T9" s="4">
        <v>2155</v>
      </c>
      <c r="U9"/>
      <c r="V9" s="4">
        <v>2266</v>
      </c>
      <c r="W9"/>
      <c r="X9" s="4">
        <v>4421</v>
      </c>
      <c r="Y9"/>
      <c r="Z9" s="19">
        <v>0.93596287703016245</v>
      </c>
      <c r="AA9" s="19"/>
      <c r="AB9" s="19">
        <v>0.94924977934686672</v>
      </c>
      <c r="AC9" s="19"/>
      <c r="AD9" s="19">
        <v>0.94277312825152682</v>
      </c>
      <c r="AE9"/>
    </row>
    <row r="10" spans="1:31" x14ac:dyDescent="0.3">
      <c r="A10" s="6" t="s">
        <v>13</v>
      </c>
      <c r="B10" s="9">
        <v>1135</v>
      </c>
      <c r="C10"/>
      <c r="D10" s="4">
        <v>1187</v>
      </c>
      <c r="E10"/>
      <c r="F10" s="4">
        <v>2322</v>
      </c>
      <c r="G10"/>
      <c r="H10" s="20">
        <v>915</v>
      </c>
      <c r="I10"/>
      <c r="J10" s="21">
        <v>957</v>
      </c>
      <c r="K10"/>
      <c r="L10" s="20">
        <v>1872</v>
      </c>
      <c r="M10"/>
      <c r="N10" s="14">
        <v>0.80616740088105732</v>
      </c>
      <c r="O10" s="14"/>
      <c r="P10" s="14">
        <v>0.80623420387531597</v>
      </c>
      <c r="Q10" s="14"/>
      <c r="R10" s="14">
        <v>0.80620155038759689</v>
      </c>
      <c r="S10"/>
      <c r="T10" s="4">
        <v>1131</v>
      </c>
      <c r="U10"/>
      <c r="V10" s="4">
        <v>1196</v>
      </c>
      <c r="W10"/>
      <c r="X10" s="4">
        <v>2327</v>
      </c>
      <c r="Y10"/>
      <c r="Z10" s="19">
        <v>1.0035366931918657</v>
      </c>
      <c r="AA10" s="19"/>
      <c r="AB10" s="19">
        <v>0.99247491638795982</v>
      </c>
      <c r="AC10" s="19"/>
      <c r="AD10" s="19">
        <v>0.99785131070047273</v>
      </c>
      <c r="AE10"/>
    </row>
    <row r="11" spans="1:31" x14ac:dyDescent="0.3">
      <c r="A11" s="1" t="s">
        <v>14</v>
      </c>
      <c r="B11" s="9">
        <v>972</v>
      </c>
      <c r="C11"/>
      <c r="D11" s="4">
        <v>1054</v>
      </c>
      <c r="E11"/>
      <c r="F11" s="4">
        <v>2026</v>
      </c>
      <c r="G11"/>
      <c r="H11" s="20">
        <v>787</v>
      </c>
      <c r="I11"/>
      <c r="J11" s="21">
        <v>890</v>
      </c>
      <c r="K11"/>
      <c r="L11" s="20">
        <v>1677</v>
      </c>
      <c r="M11"/>
      <c r="N11" s="14">
        <v>0.80967078189300412</v>
      </c>
      <c r="O11" s="14"/>
      <c r="P11" s="14">
        <v>0.84440227703984816</v>
      </c>
      <c r="Q11" s="14"/>
      <c r="R11" s="14">
        <v>0.82773938795656465</v>
      </c>
      <c r="S11"/>
      <c r="T11" s="4">
        <v>1303</v>
      </c>
      <c r="U11"/>
      <c r="V11" s="4">
        <v>1371</v>
      </c>
      <c r="W11"/>
      <c r="X11" s="4">
        <v>2674</v>
      </c>
      <c r="Y11"/>
      <c r="Z11" s="19">
        <v>0.74597083653108209</v>
      </c>
      <c r="AA11" s="19"/>
      <c r="AB11" s="19">
        <v>0.76878191101385851</v>
      </c>
      <c r="AC11" s="19"/>
      <c r="AD11" s="19">
        <v>0.75766641735228124</v>
      </c>
      <c r="AE11"/>
    </row>
    <row r="12" spans="1:31" x14ac:dyDescent="0.3">
      <c r="A12" s="1" t="s">
        <v>53</v>
      </c>
      <c r="B12" s="9">
        <v>216</v>
      </c>
      <c r="C12"/>
      <c r="D12" s="4">
        <v>213</v>
      </c>
      <c r="E12"/>
      <c r="F12" s="4">
        <v>429</v>
      </c>
      <c r="G12"/>
      <c r="H12" s="20">
        <v>177</v>
      </c>
      <c r="I12"/>
      <c r="J12" s="21">
        <v>164</v>
      </c>
      <c r="K12"/>
      <c r="L12" s="20">
        <v>341</v>
      </c>
      <c r="M12"/>
      <c r="N12" s="14">
        <v>0.81944444444444442</v>
      </c>
      <c r="O12" s="14"/>
      <c r="P12" s="14">
        <v>0.7699530516431925</v>
      </c>
      <c r="Q12" s="14"/>
      <c r="R12" s="14">
        <v>0.79487179487179482</v>
      </c>
      <c r="S12"/>
      <c r="T12" s="4">
        <v>308</v>
      </c>
      <c r="U12"/>
      <c r="V12" s="4">
        <v>311</v>
      </c>
      <c r="W12"/>
      <c r="X12" s="4">
        <v>619</v>
      </c>
      <c r="Y12"/>
      <c r="Z12" s="19">
        <v>0.70129870129870131</v>
      </c>
      <c r="AA12" s="19"/>
      <c r="AB12" s="19">
        <v>0.68488745980707399</v>
      </c>
      <c r="AC12" s="19"/>
      <c r="AD12" s="19">
        <v>0.69305331179321483</v>
      </c>
      <c r="AE12"/>
    </row>
    <row r="13" spans="1:31" x14ac:dyDescent="0.3">
      <c r="A13" s="1" t="s">
        <v>16</v>
      </c>
      <c r="B13" s="9">
        <v>758</v>
      </c>
      <c r="C13"/>
      <c r="D13" s="4">
        <v>808</v>
      </c>
      <c r="E13"/>
      <c r="F13" s="4">
        <v>1566</v>
      </c>
      <c r="G13"/>
      <c r="H13" s="20">
        <v>613</v>
      </c>
      <c r="I13"/>
      <c r="J13" s="21">
        <v>626</v>
      </c>
      <c r="K13"/>
      <c r="L13" s="20">
        <v>1239</v>
      </c>
      <c r="M13"/>
      <c r="N13" s="14">
        <v>0.80870712401055411</v>
      </c>
      <c r="O13" s="14"/>
      <c r="P13" s="14">
        <v>0.77475247524752477</v>
      </c>
      <c r="Q13" s="14"/>
      <c r="R13" s="14">
        <v>0.79118773946360155</v>
      </c>
      <c r="S13"/>
      <c r="T13" s="4">
        <v>828</v>
      </c>
      <c r="U13"/>
      <c r="V13" s="4">
        <v>840</v>
      </c>
      <c r="W13"/>
      <c r="X13" s="4">
        <v>1668</v>
      </c>
      <c r="Y13"/>
      <c r="Z13" s="19">
        <v>0.91545893719806759</v>
      </c>
      <c r="AA13" s="19"/>
      <c r="AB13" s="19">
        <v>0.96190476190476193</v>
      </c>
      <c r="AC13" s="19"/>
      <c r="AD13" s="19">
        <v>0.9388489208633094</v>
      </c>
      <c r="AE13"/>
    </row>
    <row r="14" spans="1:31" x14ac:dyDescent="0.3">
      <c r="A14" s="1" t="s">
        <v>54</v>
      </c>
      <c r="B14" s="9">
        <v>6545</v>
      </c>
      <c r="C14"/>
      <c r="D14" s="4">
        <v>6968</v>
      </c>
      <c r="E14"/>
      <c r="F14" s="4">
        <v>13513</v>
      </c>
      <c r="G14"/>
      <c r="H14" s="20">
        <v>5049</v>
      </c>
      <c r="I14"/>
      <c r="J14" s="21">
        <v>5239</v>
      </c>
      <c r="K14"/>
      <c r="L14" s="20">
        <v>10288</v>
      </c>
      <c r="M14"/>
      <c r="N14" s="14">
        <v>0.77142857142857146</v>
      </c>
      <c r="O14" s="14"/>
      <c r="P14" s="14">
        <v>0.75186567164179108</v>
      </c>
      <c r="Q14" s="14"/>
      <c r="R14" s="14">
        <v>0.76134093095537625</v>
      </c>
      <c r="S14"/>
      <c r="T14" s="4">
        <v>8024</v>
      </c>
      <c r="U14"/>
      <c r="V14" s="4">
        <v>8527</v>
      </c>
      <c r="W14"/>
      <c r="X14" s="4">
        <v>16551</v>
      </c>
      <c r="Y14"/>
      <c r="Z14" s="19">
        <v>0.81567796610169496</v>
      </c>
      <c r="AA14" s="19"/>
      <c r="AB14" s="19">
        <v>0.81716899261170395</v>
      </c>
      <c r="AC14" s="19"/>
      <c r="AD14" s="19">
        <v>0.81644613618512474</v>
      </c>
      <c r="AE14"/>
    </row>
    <row r="15" spans="1:31" x14ac:dyDescent="0.3">
      <c r="A15" s="6" t="s">
        <v>18</v>
      </c>
      <c r="B15" s="9">
        <v>1954</v>
      </c>
      <c r="C15"/>
      <c r="D15" s="4">
        <v>1886</v>
      </c>
      <c r="E15"/>
      <c r="F15" s="4">
        <v>3840</v>
      </c>
      <c r="G15"/>
      <c r="H15" s="20">
        <v>1673</v>
      </c>
      <c r="I15"/>
      <c r="J15" s="21">
        <v>1615</v>
      </c>
      <c r="K15"/>
      <c r="L15" s="20">
        <v>3288</v>
      </c>
      <c r="M15"/>
      <c r="N15" s="14">
        <v>0.85619242579324462</v>
      </c>
      <c r="O15" s="14"/>
      <c r="P15" s="14">
        <v>0.85630965005302229</v>
      </c>
      <c r="Q15" s="14"/>
      <c r="R15" s="14">
        <v>0.85624999999999996</v>
      </c>
      <c r="S15"/>
      <c r="T15" s="4">
        <v>2040</v>
      </c>
      <c r="U15"/>
      <c r="V15" s="4">
        <v>1966</v>
      </c>
      <c r="W15"/>
      <c r="X15" s="4">
        <v>4006</v>
      </c>
      <c r="Y15"/>
      <c r="Z15" s="19">
        <v>0.957843137254902</v>
      </c>
      <c r="AA15" s="19"/>
      <c r="AB15" s="19">
        <v>0.95930824008138349</v>
      </c>
      <c r="AC15" s="19"/>
      <c r="AD15" s="19">
        <v>0.95856215676485268</v>
      </c>
      <c r="AE15"/>
    </row>
    <row r="16" spans="1:31" x14ac:dyDescent="0.3">
      <c r="A16" s="1" t="s">
        <v>19</v>
      </c>
      <c r="B16" s="9">
        <v>9659</v>
      </c>
      <c r="C16"/>
      <c r="D16" s="4">
        <v>10237</v>
      </c>
      <c r="E16"/>
      <c r="F16" s="4">
        <v>19896</v>
      </c>
      <c r="G16"/>
      <c r="H16" s="20">
        <v>8159</v>
      </c>
      <c r="I16"/>
      <c r="J16" s="21">
        <v>8542</v>
      </c>
      <c r="K16"/>
      <c r="L16" s="20">
        <v>16701</v>
      </c>
      <c r="M16"/>
      <c r="N16" s="14">
        <v>0.84470442074748942</v>
      </c>
      <c r="O16" s="14"/>
      <c r="P16" s="14">
        <v>0.83442414769952133</v>
      </c>
      <c r="Q16" s="14"/>
      <c r="R16" s="14">
        <v>0.83941495778045838</v>
      </c>
      <c r="S16"/>
      <c r="T16" s="4">
        <v>9670</v>
      </c>
      <c r="U16"/>
      <c r="V16" s="4">
        <v>10225</v>
      </c>
      <c r="W16"/>
      <c r="X16" s="4">
        <v>19895</v>
      </c>
      <c r="Y16"/>
      <c r="Z16" s="19">
        <v>0.99886246122026889</v>
      </c>
      <c r="AA16" s="19"/>
      <c r="AB16" s="19">
        <v>1.0011735941320294</v>
      </c>
      <c r="AC16" s="19"/>
      <c r="AD16" s="19">
        <v>1.0000502638853983</v>
      </c>
      <c r="AE16"/>
    </row>
    <row r="17" spans="1:31" x14ac:dyDescent="0.3">
      <c r="A17" s="1" t="s">
        <v>48</v>
      </c>
      <c r="B17" s="9">
        <v>621</v>
      </c>
      <c r="C17"/>
      <c r="D17" s="4">
        <v>673</v>
      </c>
      <c r="E17"/>
      <c r="F17" s="4">
        <v>1294</v>
      </c>
      <c r="G17"/>
      <c r="H17" s="20">
        <v>465</v>
      </c>
      <c r="I17"/>
      <c r="J17" s="21">
        <v>498</v>
      </c>
      <c r="K17"/>
      <c r="L17" s="20">
        <v>963</v>
      </c>
      <c r="M17"/>
      <c r="N17" s="14">
        <v>0.74879227053140096</v>
      </c>
      <c r="O17" s="14"/>
      <c r="P17" s="14">
        <v>0.73997028231797923</v>
      </c>
      <c r="Q17" s="14"/>
      <c r="R17" s="14">
        <v>0.74420401854714069</v>
      </c>
      <c r="S17"/>
      <c r="T17" s="4">
        <v>1489</v>
      </c>
      <c r="U17"/>
      <c r="V17" s="4">
        <v>1585</v>
      </c>
      <c r="W17"/>
      <c r="X17" s="4">
        <v>3074</v>
      </c>
      <c r="Y17"/>
      <c r="Z17" s="19">
        <v>0.41705842847548691</v>
      </c>
      <c r="AA17" s="19"/>
      <c r="AB17" s="19">
        <v>0.42460567823343848</v>
      </c>
      <c r="AC17" s="19"/>
      <c r="AD17" s="19">
        <v>0.42094990240728691</v>
      </c>
      <c r="AE17"/>
    </row>
    <row r="18" spans="1:31" x14ac:dyDescent="0.3">
      <c r="A18" s="1" t="s">
        <v>20</v>
      </c>
      <c r="B18" s="9">
        <v>1701</v>
      </c>
      <c r="C18"/>
      <c r="D18" s="4">
        <v>1759</v>
      </c>
      <c r="E18"/>
      <c r="F18" s="4">
        <v>3460</v>
      </c>
      <c r="G18"/>
      <c r="H18" s="20">
        <v>1429</v>
      </c>
      <c r="I18"/>
      <c r="J18" s="21">
        <v>1451</v>
      </c>
      <c r="K18"/>
      <c r="L18" s="20">
        <v>2880</v>
      </c>
      <c r="M18"/>
      <c r="N18" s="14">
        <v>0.84009406231628458</v>
      </c>
      <c r="O18" s="14"/>
      <c r="P18" s="14">
        <v>0.82490051165434908</v>
      </c>
      <c r="Q18" s="14"/>
      <c r="R18" s="14">
        <v>0.83236994219653182</v>
      </c>
      <c r="S18"/>
      <c r="T18" s="4">
        <v>1738</v>
      </c>
      <c r="U18"/>
      <c r="V18" s="4">
        <v>1799</v>
      </c>
      <c r="W18"/>
      <c r="X18" s="4">
        <v>3537</v>
      </c>
      <c r="Y18"/>
      <c r="Z18" s="19">
        <v>0.97871116225546606</v>
      </c>
      <c r="AA18" s="19"/>
      <c r="AB18" s="19">
        <v>0.97776542523624232</v>
      </c>
      <c r="AC18" s="19"/>
      <c r="AD18" s="19">
        <v>0.97823013853548202</v>
      </c>
      <c r="AE18"/>
    </row>
    <row r="19" spans="1:31" x14ac:dyDescent="0.3">
      <c r="A19" s="1" t="s">
        <v>21</v>
      </c>
      <c r="B19" s="9">
        <v>1576</v>
      </c>
      <c r="C19"/>
      <c r="D19" s="4">
        <v>1684</v>
      </c>
      <c r="E19"/>
      <c r="F19" s="4">
        <v>3260</v>
      </c>
      <c r="G19"/>
      <c r="H19" s="20">
        <v>1353</v>
      </c>
      <c r="I19"/>
      <c r="J19" s="21">
        <v>1417</v>
      </c>
      <c r="K19"/>
      <c r="L19" s="20">
        <v>2770</v>
      </c>
      <c r="M19"/>
      <c r="N19" s="14">
        <v>0.85850253807106602</v>
      </c>
      <c r="O19" s="14"/>
      <c r="P19" s="14">
        <v>0.84144893111638952</v>
      </c>
      <c r="Q19" s="14"/>
      <c r="R19" s="14">
        <v>0.84969325153374231</v>
      </c>
      <c r="S19"/>
      <c r="T19" s="4">
        <v>1632</v>
      </c>
      <c r="U19"/>
      <c r="V19" s="4">
        <v>1696</v>
      </c>
      <c r="W19"/>
      <c r="X19" s="4">
        <v>3328</v>
      </c>
      <c r="Y19"/>
      <c r="Z19" s="19">
        <v>0.96568627450980393</v>
      </c>
      <c r="AA19" s="19"/>
      <c r="AB19" s="19">
        <v>0.99292452830188682</v>
      </c>
      <c r="AC19" s="19"/>
      <c r="AD19" s="19">
        <v>0.97956730769230771</v>
      </c>
      <c r="AE19"/>
    </row>
    <row r="20" spans="1:31" x14ac:dyDescent="0.3">
      <c r="A20" s="6" t="s">
        <v>27</v>
      </c>
      <c r="B20" s="9">
        <v>1471</v>
      </c>
      <c r="C20"/>
      <c r="D20" s="4">
        <v>1471</v>
      </c>
      <c r="E20"/>
      <c r="F20" s="4">
        <v>2942</v>
      </c>
      <c r="G20"/>
      <c r="H20" s="20">
        <v>1265</v>
      </c>
      <c r="I20"/>
      <c r="J20" s="21">
        <v>1258</v>
      </c>
      <c r="K20"/>
      <c r="L20" s="20">
        <v>2523</v>
      </c>
      <c r="M20"/>
      <c r="N20" s="14">
        <v>0.85995921142080223</v>
      </c>
      <c r="O20" s="14"/>
      <c r="P20" s="14">
        <v>0.85520054384772259</v>
      </c>
      <c r="Q20" s="14"/>
      <c r="R20" s="14">
        <v>0.85757987763426236</v>
      </c>
      <c r="S20"/>
      <c r="T20" s="4">
        <v>1567</v>
      </c>
      <c r="U20"/>
      <c r="V20" s="4">
        <v>1601</v>
      </c>
      <c r="W20"/>
      <c r="X20" s="4">
        <v>3168</v>
      </c>
      <c r="Y20"/>
      <c r="Z20" s="19">
        <v>0.93873643905552007</v>
      </c>
      <c r="AA20" s="19"/>
      <c r="AB20" s="19">
        <v>0.91880074953154278</v>
      </c>
      <c r="AC20" s="19"/>
      <c r="AD20" s="19">
        <v>0.92866161616161613</v>
      </c>
      <c r="AE20"/>
    </row>
    <row r="21" spans="1:31" x14ac:dyDescent="0.3">
      <c r="A21" s="1" t="s">
        <v>22</v>
      </c>
      <c r="B21" s="9">
        <v>1508</v>
      </c>
      <c r="C21"/>
      <c r="D21" s="4">
        <v>1523</v>
      </c>
      <c r="E21"/>
      <c r="F21" s="4">
        <v>3031</v>
      </c>
      <c r="G21"/>
      <c r="H21" s="20">
        <v>1285</v>
      </c>
      <c r="I21"/>
      <c r="J21" s="22">
        <v>1272</v>
      </c>
      <c r="K21"/>
      <c r="L21" s="20">
        <v>2557</v>
      </c>
      <c r="M21"/>
      <c r="N21" s="14">
        <v>0.85212201591511938</v>
      </c>
      <c r="O21" s="14"/>
      <c r="P21" s="14">
        <v>0.83519369665134602</v>
      </c>
      <c r="Q21" s="14"/>
      <c r="R21" s="14">
        <v>0.84361596832728469</v>
      </c>
      <c r="S21"/>
      <c r="T21" s="4">
        <v>1593</v>
      </c>
      <c r="U21"/>
      <c r="V21" s="4">
        <v>1615</v>
      </c>
      <c r="W21"/>
      <c r="X21" s="4">
        <v>3208</v>
      </c>
      <c r="Y21"/>
      <c r="Z21" s="19">
        <v>0.94664155681104833</v>
      </c>
      <c r="AA21" s="19"/>
      <c r="AB21" s="19">
        <v>0.94303405572755417</v>
      </c>
      <c r="AC21" s="19"/>
      <c r="AD21" s="19">
        <v>0.94482543640897754</v>
      </c>
      <c r="AE21"/>
    </row>
    <row r="22" spans="1:31" x14ac:dyDescent="0.3">
      <c r="A22" s="1" t="s">
        <v>23</v>
      </c>
      <c r="B22" s="9">
        <v>960</v>
      </c>
      <c r="C22"/>
      <c r="D22" s="4">
        <v>1016</v>
      </c>
      <c r="E22"/>
      <c r="F22" s="4">
        <v>1976</v>
      </c>
      <c r="G22"/>
      <c r="H22" s="20">
        <v>704</v>
      </c>
      <c r="I22"/>
      <c r="J22" s="22">
        <v>757</v>
      </c>
      <c r="K22"/>
      <c r="L22" s="20">
        <v>1461</v>
      </c>
      <c r="M22"/>
      <c r="N22" s="14">
        <v>0.73333333333333328</v>
      </c>
      <c r="O22" s="14"/>
      <c r="P22" s="14">
        <v>0.74507874015748032</v>
      </c>
      <c r="Q22" s="14"/>
      <c r="R22" s="14">
        <v>0.73937246963562753</v>
      </c>
      <c r="S22"/>
      <c r="T22" s="4">
        <v>1289</v>
      </c>
      <c r="U22"/>
      <c r="V22" s="4">
        <v>1391</v>
      </c>
      <c r="W22"/>
      <c r="X22" s="4">
        <v>2680</v>
      </c>
      <c r="Y22"/>
      <c r="Z22" s="19">
        <v>0.74476338246702867</v>
      </c>
      <c r="AA22" s="19"/>
      <c r="AB22" s="19">
        <v>0.73040977713874911</v>
      </c>
      <c r="AC22" s="19"/>
      <c r="AD22" s="19">
        <v>0.73731343283582085</v>
      </c>
      <c r="AE22"/>
    </row>
    <row r="23" spans="1:31" x14ac:dyDescent="0.3">
      <c r="A23" s="1" t="s">
        <v>24</v>
      </c>
      <c r="B23" s="9">
        <v>700</v>
      </c>
      <c r="C23"/>
      <c r="D23" s="4">
        <v>687</v>
      </c>
      <c r="E23"/>
      <c r="F23" s="4">
        <v>1387</v>
      </c>
      <c r="G23"/>
      <c r="H23" s="20">
        <v>610</v>
      </c>
      <c r="I23"/>
      <c r="J23" s="21">
        <v>597</v>
      </c>
      <c r="K23"/>
      <c r="L23" s="20">
        <v>1207</v>
      </c>
      <c r="M23"/>
      <c r="N23" s="14">
        <v>0.87142857142857144</v>
      </c>
      <c r="O23" s="14"/>
      <c r="P23" s="14">
        <v>0.86899563318777295</v>
      </c>
      <c r="Q23" s="14"/>
      <c r="R23" s="14">
        <v>0.87022350396539294</v>
      </c>
      <c r="S23"/>
      <c r="T23" s="4">
        <v>760</v>
      </c>
      <c r="U23"/>
      <c r="V23" s="4">
        <v>768</v>
      </c>
      <c r="W23"/>
      <c r="X23" s="4">
        <v>1528</v>
      </c>
      <c r="Y23"/>
      <c r="Z23" s="19">
        <v>0.92105263157894735</v>
      </c>
      <c r="AA23" s="19"/>
      <c r="AB23" s="19">
        <v>0.89453125</v>
      </c>
      <c r="AC23" s="19"/>
      <c r="AD23" s="19">
        <v>0.9077225130890052</v>
      </c>
      <c r="AE23"/>
    </row>
    <row r="24" spans="1:31" x14ac:dyDescent="0.3">
      <c r="A24" s="1" t="s">
        <v>28</v>
      </c>
      <c r="B24" s="9">
        <v>1329</v>
      </c>
      <c r="C24"/>
      <c r="D24" s="4">
        <v>1453</v>
      </c>
      <c r="E24"/>
      <c r="F24" s="4">
        <v>2782</v>
      </c>
      <c r="G24"/>
      <c r="H24" s="20">
        <v>1109</v>
      </c>
      <c r="I24"/>
      <c r="J24" s="22">
        <v>1200</v>
      </c>
      <c r="K24"/>
      <c r="L24" s="20">
        <v>2309</v>
      </c>
      <c r="M24"/>
      <c r="N24" s="14">
        <v>0.83446200150489092</v>
      </c>
      <c r="O24" s="14"/>
      <c r="P24" s="14">
        <v>0.82587749483826567</v>
      </c>
      <c r="Q24" s="14"/>
      <c r="R24" s="14">
        <v>0.82997843278217109</v>
      </c>
      <c r="S24"/>
      <c r="T24" s="4">
        <v>1508</v>
      </c>
      <c r="U24"/>
      <c r="V24" s="4">
        <v>1598</v>
      </c>
      <c r="W24"/>
      <c r="X24" s="4">
        <v>3106</v>
      </c>
      <c r="Y24"/>
      <c r="Z24" s="19">
        <v>0.8812997347480106</v>
      </c>
      <c r="AA24" s="19"/>
      <c r="AB24" s="19">
        <v>0.90926157697121401</v>
      </c>
      <c r="AC24" s="19"/>
      <c r="AD24" s="19">
        <v>0.89568576947842882</v>
      </c>
      <c r="AE24"/>
    </row>
    <row r="25" spans="1:31" x14ac:dyDescent="0.3">
      <c r="A25" s="1" t="s">
        <v>49</v>
      </c>
      <c r="B25" s="9">
        <v>1165</v>
      </c>
      <c r="C25"/>
      <c r="D25" s="4">
        <v>1148</v>
      </c>
      <c r="E25"/>
      <c r="F25" s="4">
        <v>2313</v>
      </c>
      <c r="G25"/>
      <c r="H25" s="20">
        <v>1004</v>
      </c>
      <c r="I25"/>
      <c r="J25" s="22">
        <v>992</v>
      </c>
      <c r="K25"/>
      <c r="L25" s="20">
        <v>1996</v>
      </c>
      <c r="M25"/>
      <c r="N25" s="14">
        <v>0.86180257510729619</v>
      </c>
      <c r="O25" s="14"/>
      <c r="P25" s="14">
        <v>0.86411149825783973</v>
      </c>
      <c r="Q25" s="14"/>
      <c r="R25" s="14">
        <v>0.86294855166450501</v>
      </c>
      <c r="S25"/>
      <c r="T25" s="4">
        <v>1220</v>
      </c>
      <c r="U25"/>
      <c r="V25" s="4">
        <v>1178</v>
      </c>
      <c r="W25"/>
      <c r="X25" s="4">
        <v>2398</v>
      </c>
      <c r="Y25"/>
      <c r="Z25" s="19">
        <v>0.95491803278688525</v>
      </c>
      <c r="AA25" s="19"/>
      <c r="AB25" s="19">
        <v>0.97453310696095075</v>
      </c>
      <c r="AC25" s="19"/>
      <c r="AD25" s="19">
        <v>0.96455379482902415</v>
      </c>
      <c r="AE25"/>
    </row>
    <row r="26" spans="1:31" ht="14.25" thickBot="1" x14ac:dyDescent="0.35">
      <c r="A26" s="16" t="s">
        <v>25</v>
      </c>
      <c r="B26" s="17">
        <v>53811</v>
      </c>
      <c r="C26" s="17"/>
      <c r="D26" s="17">
        <v>56533</v>
      </c>
      <c r="E26" s="17"/>
      <c r="F26" s="17">
        <v>110344</v>
      </c>
      <c r="G26" s="17"/>
      <c r="H26" s="17">
        <v>45082</v>
      </c>
      <c r="I26" s="17"/>
      <c r="J26" s="17">
        <v>46828</v>
      </c>
      <c r="K26" s="17"/>
      <c r="L26" s="17">
        <v>91910</v>
      </c>
      <c r="M26" s="23"/>
      <c r="N26" s="18">
        <v>0.83778409618851168</v>
      </c>
      <c r="O26" s="18"/>
      <c r="P26" s="18">
        <v>0.82833035572143698</v>
      </c>
      <c r="Q26" s="18"/>
      <c r="R26" s="18">
        <v>0.83294062205466546</v>
      </c>
      <c r="S26" s="16"/>
      <c r="T26" s="17">
        <v>58409</v>
      </c>
      <c r="U26" s="17"/>
      <c r="V26" s="17">
        <v>61396</v>
      </c>
      <c r="W26" s="17"/>
      <c r="X26" s="17">
        <v>119805</v>
      </c>
      <c r="Y26" s="16"/>
      <c r="Z26" s="18">
        <v>0.92127925490934615</v>
      </c>
      <c r="AA26" s="18"/>
      <c r="AB26" s="18">
        <v>0.92079288553000194</v>
      </c>
      <c r="AC26" s="18"/>
      <c r="AD26" s="18">
        <v>0.92103000709486249</v>
      </c>
      <c r="AE26"/>
    </row>
    <row r="27" spans="1:31" x14ac:dyDescent="0.3">
      <c r="A27" t="s">
        <v>58</v>
      </c>
      <c r="B27" s="9"/>
      <c r="C27"/>
      <c r="D27" s="9"/>
      <c r="E27"/>
      <c r="F27" s="9"/>
      <c r="G27"/>
      <c r="H27" s="9"/>
      <c r="I27"/>
      <c r="J27" s="9"/>
      <c r="K27"/>
      <c r="L27" s="9"/>
      <c r="M27"/>
      <c r="N27"/>
      <c r="O27"/>
      <c r="P27"/>
      <c r="Q27"/>
      <c r="R27"/>
      <c r="S27" s="19"/>
      <c r="T27" s="19"/>
      <c r="U27" s="19"/>
      <c r="V27" s="19"/>
      <c r="W27"/>
      <c r="X27"/>
      <c r="Y27"/>
      <c r="Z27"/>
      <c r="AA27"/>
      <c r="AB27"/>
      <c r="AC27"/>
      <c r="AD27"/>
      <c r="AE27"/>
    </row>
    <row r="28" spans="1:31" x14ac:dyDescent="0.3">
      <c r="A28" s="1"/>
      <c r="B28" s="9"/>
      <c r="C28"/>
      <c r="D28" s="9"/>
      <c r="E28"/>
      <c r="F28" s="9"/>
      <c r="G28"/>
      <c r="H28" s="9"/>
      <c r="I28"/>
      <c r="J28" s="9"/>
      <c r="K28"/>
      <c r="L28" s="9"/>
      <c r="M28"/>
      <c r="N28"/>
      <c r="O28"/>
      <c r="P28"/>
      <c r="Q28"/>
      <c r="R28"/>
      <c r="S28" s="19"/>
      <c r="T28" s="19"/>
      <c r="U28" s="19"/>
      <c r="V28" s="19"/>
      <c r="W28"/>
      <c r="X28"/>
      <c r="Y28"/>
      <c r="Z28"/>
      <c r="AA28"/>
      <c r="AB28"/>
      <c r="AC28"/>
      <c r="AD28"/>
      <c r="AE28"/>
    </row>
  </sheetData>
  <mergeCells count="3">
    <mergeCell ref="B3:F3"/>
    <mergeCell ref="H3:L3"/>
    <mergeCell ref="N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11579-7505-4D53-B691-3D68F80C6C61}">
  <dimension ref="A1:AZ30"/>
  <sheetViews>
    <sheetView workbookViewId="0">
      <selection activeCell="A3" sqref="A3:AY5"/>
    </sheetView>
  </sheetViews>
  <sheetFormatPr defaultRowHeight="13.5" x14ac:dyDescent="0.3"/>
  <cols>
    <col min="1" max="1" width="27.33203125" style="40" customWidth="1"/>
    <col min="2" max="3" width="9.33203125" style="40"/>
    <col min="4" max="4" width="3.6640625" style="40" customWidth="1"/>
    <col min="5" max="6" width="9.33203125" style="40"/>
    <col min="7" max="7" width="3.6640625" style="40" customWidth="1"/>
    <col min="8" max="9" width="9.33203125" style="40"/>
    <col min="10" max="10" width="3.6640625" style="40" customWidth="1"/>
    <col min="11" max="12" width="9.33203125" style="40"/>
    <col min="13" max="13" width="3.6640625" style="40" customWidth="1"/>
    <col min="14" max="15" width="9.33203125" style="40"/>
    <col min="16" max="16" width="3.6640625" style="40" customWidth="1"/>
    <col min="17" max="18" width="9.33203125" style="40"/>
    <col min="19" max="19" width="3.6640625" style="40" customWidth="1"/>
    <col min="20" max="21" width="9.33203125" style="40"/>
    <col min="22" max="22" width="3.6640625" style="40" customWidth="1"/>
    <col min="23" max="24" width="9.33203125" style="40"/>
    <col min="25" max="25" width="3.6640625" style="40" customWidth="1"/>
    <col min="26" max="27" width="9.33203125" style="40"/>
    <col min="28" max="28" width="3.6640625" style="40" customWidth="1"/>
    <col min="29" max="30" width="9.33203125" style="40"/>
    <col min="31" max="31" width="3.6640625" style="40" customWidth="1"/>
    <col min="32" max="33" width="9.33203125" style="40"/>
    <col min="34" max="34" width="3.6640625" style="40" customWidth="1"/>
    <col min="35" max="36" width="9.33203125" style="40"/>
    <col min="37" max="37" width="3.6640625" style="40" customWidth="1"/>
    <col min="38" max="38" width="9.33203125" style="40"/>
    <col min="39" max="39" width="3.6640625" style="40" customWidth="1"/>
    <col min="40" max="40" width="9.33203125" style="40"/>
    <col min="41" max="41" width="3.6640625" style="40" customWidth="1"/>
    <col min="42" max="42" width="9.33203125" style="40"/>
    <col min="43" max="43" width="3.6640625" style="40" customWidth="1"/>
    <col min="44" max="45" width="9.33203125" style="40"/>
    <col min="46" max="46" width="3.6640625" style="40" customWidth="1"/>
    <col min="47" max="48" width="9.33203125" style="40"/>
    <col min="49" max="49" width="3.6640625" style="40" customWidth="1"/>
    <col min="50" max="16384" width="9.33203125" style="40"/>
  </cols>
  <sheetData>
    <row r="1" spans="1:52" x14ac:dyDescent="0.3">
      <c r="A1" t="s">
        <v>59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</row>
    <row r="2" spans="1:52" ht="14.25" thickBot="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</row>
    <row r="3" spans="1:52" ht="14.25" thickBot="1" x14ac:dyDescent="0.35">
      <c r="A3" s="41" t="s">
        <v>0</v>
      </c>
      <c r="B3" s="44" t="s">
        <v>1</v>
      </c>
      <c r="C3" s="44"/>
      <c r="D3" s="44"/>
      <c r="E3" s="44"/>
      <c r="F3" s="44"/>
      <c r="G3" s="44"/>
      <c r="H3" s="44"/>
      <c r="I3" s="44"/>
      <c r="J3" s="41"/>
      <c r="K3" s="44" t="s">
        <v>32</v>
      </c>
      <c r="L3" s="44"/>
      <c r="M3" s="44"/>
      <c r="N3" s="44"/>
      <c r="O3" s="44"/>
      <c r="P3" s="44"/>
      <c r="Q3" s="44"/>
      <c r="R3" s="44"/>
      <c r="S3" s="41"/>
      <c r="T3" s="44" t="s">
        <v>33</v>
      </c>
      <c r="U3" s="44"/>
      <c r="V3" s="44"/>
      <c r="W3" s="44"/>
      <c r="X3" s="44"/>
      <c r="Y3" s="44"/>
      <c r="Z3" s="44"/>
      <c r="AA3" s="44"/>
      <c r="AB3" s="41"/>
      <c r="AC3" s="45" t="s">
        <v>34</v>
      </c>
      <c r="AD3" s="45"/>
      <c r="AE3" s="45"/>
      <c r="AF3" s="45"/>
      <c r="AG3" s="45"/>
      <c r="AH3" s="45"/>
      <c r="AI3" s="41"/>
      <c r="AJ3" s="41"/>
      <c r="AK3" s="41"/>
      <c r="AL3" s="41" t="s">
        <v>35</v>
      </c>
      <c r="AM3" s="41"/>
      <c r="AN3" s="44"/>
      <c r="AO3" s="44"/>
      <c r="AP3" s="44"/>
      <c r="AQ3" s="41"/>
      <c r="AR3" s="44" t="s">
        <v>5</v>
      </c>
      <c r="AS3" s="44"/>
      <c r="AT3" s="44"/>
      <c r="AU3" s="44"/>
      <c r="AV3" s="44"/>
      <c r="AW3" s="44"/>
      <c r="AX3" s="44"/>
      <c r="AY3" s="44"/>
      <c r="AZ3"/>
    </row>
    <row r="4" spans="1:52" ht="14.25" thickBot="1" x14ac:dyDescent="0.35">
      <c r="A4" s="46"/>
      <c r="B4" s="44" t="s">
        <v>6</v>
      </c>
      <c r="C4" s="44"/>
      <c r="D4" s="41"/>
      <c r="E4" s="44" t="s">
        <v>7</v>
      </c>
      <c r="F4" s="44"/>
      <c r="G4" s="41"/>
      <c r="H4" s="44" t="s">
        <v>8</v>
      </c>
      <c r="I4" s="44"/>
      <c r="J4" s="46"/>
      <c r="K4" s="44" t="s">
        <v>26</v>
      </c>
      <c r="L4" s="44"/>
      <c r="M4" s="41"/>
      <c r="N4" s="44" t="s">
        <v>36</v>
      </c>
      <c r="O4" s="44"/>
      <c r="P4" s="41"/>
      <c r="Q4" s="44" t="s">
        <v>8</v>
      </c>
      <c r="R4" s="44"/>
      <c r="S4" s="46"/>
      <c r="T4" s="44" t="s">
        <v>6</v>
      </c>
      <c r="U4" s="44"/>
      <c r="V4" s="41"/>
      <c r="W4" s="44" t="s">
        <v>7</v>
      </c>
      <c r="X4" s="44"/>
      <c r="Y4" s="41"/>
      <c r="Z4" s="44" t="s">
        <v>8</v>
      </c>
      <c r="AA4" s="44"/>
      <c r="AB4" s="46"/>
      <c r="AC4" s="46" t="s">
        <v>6</v>
      </c>
      <c r="AD4" s="46"/>
      <c r="AE4" s="46"/>
      <c r="AF4" s="46" t="s">
        <v>7</v>
      </c>
      <c r="AG4" s="46"/>
      <c r="AH4" s="46"/>
      <c r="AI4" s="45" t="s">
        <v>8</v>
      </c>
      <c r="AJ4" s="45"/>
      <c r="AK4" s="46"/>
      <c r="AL4" s="45" t="s">
        <v>6</v>
      </c>
      <c r="AM4" s="41"/>
      <c r="AN4" s="44" t="s">
        <v>7</v>
      </c>
      <c r="AO4" s="41"/>
      <c r="AP4" s="44" t="s">
        <v>8</v>
      </c>
      <c r="AQ4" s="46"/>
      <c r="AR4" s="45" t="s">
        <v>6</v>
      </c>
      <c r="AS4" s="45"/>
      <c r="AT4" s="41"/>
      <c r="AU4" s="44" t="s">
        <v>7</v>
      </c>
      <c r="AV4" s="44"/>
      <c r="AW4" s="41"/>
      <c r="AX4" s="44" t="s">
        <v>8</v>
      </c>
      <c r="AY4" s="44"/>
      <c r="AZ4"/>
    </row>
    <row r="5" spans="1:52" x14ac:dyDescent="0.3">
      <c r="A5" s="43"/>
      <c r="B5" s="51">
        <v>2024</v>
      </c>
      <c r="C5" s="51" t="s">
        <v>51</v>
      </c>
      <c r="D5" s="52"/>
      <c r="E5" s="51">
        <v>2024</v>
      </c>
      <c r="F5" s="51" t="s">
        <v>51</v>
      </c>
      <c r="G5" s="52"/>
      <c r="H5" s="51">
        <v>2024</v>
      </c>
      <c r="I5" s="51" t="s">
        <v>51</v>
      </c>
      <c r="J5" s="52"/>
      <c r="K5" s="51">
        <v>2024</v>
      </c>
      <c r="L5" s="51" t="s">
        <v>51</v>
      </c>
      <c r="M5" s="52"/>
      <c r="N5" s="51">
        <v>2024</v>
      </c>
      <c r="O5" s="51" t="s">
        <v>51</v>
      </c>
      <c r="P5" s="52"/>
      <c r="Q5" s="51">
        <v>2024</v>
      </c>
      <c r="R5" s="51" t="s">
        <v>51</v>
      </c>
      <c r="S5" s="52"/>
      <c r="T5" s="51">
        <v>2024</v>
      </c>
      <c r="U5" s="51" t="s">
        <v>51</v>
      </c>
      <c r="V5" s="52"/>
      <c r="W5" s="51">
        <v>2024</v>
      </c>
      <c r="X5" s="51" t="s">
        <v>51</v>
      </c>
      <c r="Y5" s="52"/>
      <c r="Z5" s="51">
        <v>2024</v>
      </c>
      <c r="AA5" s="51" t="s">
        <v>51</v>
      </c>
      <c r="AB5" s="52"/>
      <c r="AC5" s="51">
        <v>2024</v>
      </c>
      <c r="AD5" s="51" t="s">
        <v>51</v>
      </c>
      <c r="AE5" s="52"/>
      <c r="AF5" s="51">
        <v>2024</v>
      </c>
      <c r="AG5" s="51" t="s">
        <v>51</v>
      </c>
      <c r="AH5" s="52"/>
      <c r="AI5" s="51">
        <v>2024</v>
      </c>
      <c r="AJ5" s="51" t="s">
        <v>51</v>
      </c>
      <c r="AK5" s="52"/>
      <c r="AL5" s="51">
        <v>2024</v>
      </c>
      <c r="AM5" s="52"/>
      <c r="AN5" s="51">
        <v>2024</v>
      </c>
      <c r="AO5" s="52"/>
      <c r="AP5" s="51">
        <v>2024</v>
      </c>
      <c r="AQ5" s="52"/>
      <c r="AR5" s="51">
        <v>2024</v>
      </c>
      <c r="AS5" s="51" t="s">
        <v>51</v>
      </c>
      <c r="AT5" s="52"/>
      <c r="AU5" s="51">
        <v>2024</v>
      </c>
      <c r="AV5" s="51" t="s">
        <v>51</v>
      </c>
      <c r="AW5" s="52"/>
      <c r="AX5" s="51">
        <v>2024</v>
      </c>
      <c r="AY5" s="51" t="s">
        <v>51</v>
      </c>
      <c r="AZ5"/>
    </row>
    <row r="6" spans="1:52" x14ac:dyDescent="0.3">
      <c r="A6" s="1" t="s">
        <v>46</v>
      </c>
      <c r="B6" s="4">
        <f>'[1]Stockholm 2024'!$B$5</f>
        <v>4325</v>
      </c>
      <c r="C6" s="4">
        <f>'[1]Stockholm 2024'!$B$5+'[1]Stockholm 2023'!$B$5</f>
        <v>13820</v>
      </c>
      <c r="D6"/>
      <c r="E6" s="4">
        <f>'[1]Stockholm 2024'!$C$5</f>
        <v>4730</v>
      </c>
      <c r="F6" s="4">
        <f>'[1]Stockholm 2024'!$C$5+'[1]Stockholm 2023'!$C$5</f>
        <v>14601</v>
      </c>
      <c r="G6"/>
      <c r="H6" s="4">
        <f>'[1]Stockholm 2024'!$D$5</f>
        <v>9055</v>
      </c>
      <c r="I6" s="4">
        <f>'[1]Stockholm 2024'!$D$5+'[1]Stockholm 2023'!$D$5</f>
        <v>28421</v>
      </c>
      <c r="J6"/>
      <c r="K6" s="24">
        <f>'[1]Stockholm 2024'!$B$13/'[1]Stockholm 2024'!$B$5</f>
        <v>0.67583815028901739</v>
      </c>
      <c r="L6" s="24">
        <f>('[1]Stockholm 2024'!$B$13+'[1]Stockholm 2023'!$B$13)/('[1]Stockholm 2024'!$B$5+'[1]Stockholm 2023'!$B$5)</f>
        <v>0.75564399421128803</v>
      </c>
      <c r="M6" s="24"/>
      <c r="N6" s="24">
        <f>'[1]Stockholm 2024'!$C$13/'[1]Stockholm 2024'!$C$5</f>
        <v>0.70274841437632141</v>
      </c>
      <c r="O6" s="24">
        <f>('[1]Stockholm 2024'!$C$13+'[1]Stockholm 2023'!$C$13)/('[1]Stockholm 2024'!$C$5+'[1]Stockholm 2023'!$C$5)</f>
        <v>0.78097390589685634</v>
      </c>
      <c r="P6" s="24"/>
      <c r="Q6" s="24">
        <f>'[1]Stockholm 2024'!$D$13/'[1]Stockholm 2024'!$D$5</f>
        <v>0.68989508558807289</v>
      </c>
      <c r="R6" s="15">
        <f>('[1]Stockholm 2024'!$D$13+'[1]Stockholm 2023'!$D$13)/('[1]Stockholm 2024'!$D$5+'[1]Stockholm 2023'!$D$5)</f>
        <v>0.76865697899440555</v>
      </c>
      <c r="S6"/>
      <c r="T6">
        <f>'[1]Stockholm 2024'!$B$13</f>
        <v>2923</v>
      </c>
      <c r="U6">
        <f>'[1]Stockholm 2024'!$B$13+'[1]Stockholm 2023'!$B$13</f>
        <v>10443</v>
      </c>
      <c r="V6"/>
      <c r="W6" s="9">
        <f>'[1]Stockholm 2024'!$C$13</f>
        <v>3324</v>
      </c>
      <c r="X6">
        <f>'[1]Stockholm 2024'!$C$13+'[1]Stockholm 2023'!$C$13</f>
        <v>11403</v>
      </c>
      <c r="Y6"/>
      <c r="Z6">
        <f>'[1]Stockholm 2024'!$D$13</f>
        <v>6247</v>
      </c>
      <c r="AA6">
        <f>'[1]Stockholm 2024'!$D$13+'[1]Stockholm 2023'!$D$13</f>
        <v>21846</v>
      </c>
      <c r="AB6"/>
      <c r="AC6" s="25">
        <f>'[1]Stockholm 2024'!$G$41</f>
        <v>0.69410404624277455</v>
      </c>
      <c r="AD6" s="25">
        <f>'[1]Stockholm 2024'!$O$41</f>
        <v>0.47872648335745299</v>
      </c>
      <c r="AE6" s="25"/>
      <c r="AF6" s="25">
        <f>'[1]Stockholm 2024'!$H$41</f>
        <v>0.63234672304439743</v>
      </c>
      <c r="AG6" s="25">
        <f>'[1]Stockholm 2024'!$P$41</f>
        <v>0.42846380384905142</v>
      </c>
      <c r="AH6" s="25"/>
      <c r="AI6" s="25">
        <f>'[1]Stockholm 2024'!$I$41</f>
        <v>0.66184428492545555</v>
      </c>
      <c r="AJ6" s="25">
        <f>'[1]Stockholm 2024'!$Q$41</f>
        <v>0.45290454241581929</v>
      </c>
      <c r="AK6"/>
      <c r="AL6" s="2">
        <f>'[1]Stockholm 2024'!$B$6</f>
        <v>14273</v>
      </c>
      <c r="AM6" s="26"/>
      <c r="AN6" s="2">
        <f>'[1]Stockholm 2024'!$C$6</f>
        <v>15150</v>
      </c>
      <c r="AO6" s="26"/>
      <c r="AP6" s="2">
        <f>'[1]Stockholm 2024'!$D$6</f>
        <v>29423</v>
      </c>
      <c r="AQ6"/>
      <c r="AR6" s="15">
        <f>'[1]Stockholm 2024'!$B$5/'[1]Stockholm 2024'!$B$6</f>
        <v>0.30301968752189451</v>
      </c>
      <c r="AS6" s="19">
        <f>('[1]Stockholm 2024'!$B$5+'[1]Stockholm 2023'!$B$5)/'[1]Stockholm 2024'!$B$6</f>
        <v>0.9682617529601345</v>
      </c>
      <c r="AT6" s="19"/>
      <c r="AU6" s="15">
        <f>'[1]Stockholm 2024'!$C$5/'[1]Stockholm 2024'!$C$6</f>
        <v>0.31221122112211219</v>
      </c>
      <c r="AV6" s="19">
        <f>('[1]Stockholm 2024'!$C$5+'[1]Stockholm 2023'!$C$5)/'[1]Stockholm 2024'!$C$6</f>
        <v>0.96376237623762373</v>
      </c>
      <c r="AW6" s="15"/>
      <c r="AX6" s="15">
        <f>'[1]Stockholm 2024'!$D$5/'[1]Stockholm 2024'!$D$6</f>
        <v>0.30775243856846685</v>
      </c>
      <c r="AY6" s="15">
        <f>('[1]Stockholm 2024'!$D$5+'[1]Stockholm 2023'!$D$5)/'[1]Stockholm 2024'!$D$6</f>
        <v>0.96594500900655944</v>
      </c>
      <c r="AZ6"/>
    </row>
    <row r="7" spans="1:52" x14ac:dyDescent="0.3">
      <c r="A7" s="1" t="s">
        <v>29</v>
      </c>
      <c r="B7" s="4">
        <f>'[1]Uppsala 2024'!$B$5</f>
        <v>1248</v>
      </c>
      <c r="C7" s="4">
        <f>'[1]Uppsala 2024'!$B$5+'[1]Uppsala 2023'!$B$5</f>
        <v>2219</v>
      </c>
      <c r="D7"/>
      <c r="E7" s="4">
        <f>'[1]Uppsala 2024'!$C$5</f>
        <v>1292</v>
      </c>
      <c r="F7" s="4">
        <f>'[1]Uppsala 2024'!$C$5+'[1]Uppsala 2023'!$C$5</f>
        <v>2397</v>
      </c>
      <c r="G7"/>
      <c r="H7" s="4">
        <f>'[1]Uppsala 2024'!$D$5</f>
        <v>2540</v>
      </c>
      <c r="I7" s="4">
        <f>'[1]Uppsala 2024'!$D$5+'[1]Uppsala 2023'!$D$5</f>
        <v>4616</v>
      </c>
      <c r="J7"/>
      <c r="K7" s="24">
        <f>'[1]Uppsala 2024'!$B$13/'[1]Uppsala 2024'!$B$5</f>
        <v>0.75</v>
      </c>
      <c r="L7" s="24">
        <f>('[1]Uppsala 2024'!$B$13+'[1]Uppsala 2023'!$B$13)/('[1]Uppsala 2024'!$B$5+'[1]Uppsala 2023'!$B$5)</f>
        <v>0.78098242451554756</v>
      </c>
      <c r="M7" s="24"/>
      <c r="N7" s="24">
        <f>'[1]Uppsala 2024'!$C$13/'[1]Uppsala 2024'!$C$5</f>
        <v>0.73916408668730649</v>
      </c>
      <c r="O7" s="24">
        <f>('[1]Uppsala 2024'!$C$13+'[1]Uppsala 2023'!$C$13)/('[1]Uppsala 2024'!$C$5+'[1]Uppsala 2023'!$C$5)</f>
        <v>0.77680433875677934</v>
      </c>
      <c r="P7" s="24"/>
      <c r="Q7" s="24">
        <f>'[1]Uppsala 2024'!$D$13/'[1]Uppsala 2024'!$D$5</f>
        <v>0.74448818897637792</v>
      </c>
      <c r="R7" s="15">
        <f>('[1]Uppsala 2024'!$D$13+'[1]Uppsala 2023'!$D$13)/('[1]Uppsala 2024'!$D$5+'[1]Uppsala 2023'!$D$5)</f>
        <v>0.77881282495667248</v>
      </c>
      <c r="S7"/>
      <c r="T7">
        <f>'[1]Uppsala 2024'!$B$13</f>
        <v>936</v>
      </c>
      <c r="U7">
        <f>'[1]Uppsala 2024'!$B$13+'[1]Uppsala 2023'!$B$13</f>
        <v>1733</v>
      </c>
      <c r="V7"/>
      <c r="W7" s="9">
        <f>'[1]Uppsala 2024'!$C$13</f>
        <v>955</v>
      </c>
      <c r="X7">
        <f>'[1]Uppsala 2024'!$C$13+'[1]Uppsala 2023'!$C$13</f>
        <v>1862</v>
      </c>
      <c r="Y7"/>
      <c r="Z7">
        <f>'[1]Uppsala 2024'!$D$13</f>
        <v>1891</v>
      </c>
      <c r="AA7">
        <f>'[1]Uppsala 2024'!$D$13+'[1]Uppsala 2023'!$D$13</f>
        <v>3595</v>
      </c>
      <c r="AB7"/>
      <c r="AC7" s="25">
        <f>'[1]Uppsala 2024'!$G$41</f>
        <v>0.4671474358974359</v>
      </c>
      <c r="AD7" s="25">
        <f>'[1]Uppsala 2024'!$O$41</f>
        <v>0.40198287516899506</v>
      </c>
      <c r="AE7" s="25"/>
      <c r="AF7" s="25">
        <f>'[1]Uppsala 2024'!$H$41</f>
        <v>0.45123839009287925</v>
      </c>
      <c r="AG7" s="25">
        <f>'[1]Uppsala 2024'!$P$41</f>
        <v>0.37713808927826448</v>
      </c>
      <c r="AH7" s="25"/>
      <c r="AI7" s="25">
        <f>'[1]Uppsala 2024'!$I$41</f>
        <v>0.45905511811023619</v>
      </c>
      <c r="AJ7" s="25">
        <f>'[1]Uppsala 2024'!$Q$41</f>
        <v>0.38908145580589254</v>
      </c>
      <c r="AK7"/>
      <c r="AL7" s="2">
        <f>'[1]Uppsala 2024'!$B$6</f>
        <v>2338</v>
      </c>
      <c r="AM7" s="26"/>
      <c r="AN7" s="2">
        <f>'[1]Uppsala 2024'!$C$6</f>
        <v>2583</v>
      </c>
      <c r="AO7" s="26"/>
      <c r="AP7" s="2">
        <f>'[1]Uppsala 2024'!$D$6</f>
        <v>4921</v>
      </c>
      <c r="AQ7"/>
      <c r="AR7" s="15">
        <f>'[1]Uppsala 2024'!$B$5/'[1]Uppsala 2024'!$B$6</f>
        <v>0.53378956372968345</v>
      </c>
      <c r="AS7" s="19">
        <f>('[1]Uppsala 2024'!$B$5+'[1]Uppsala 2023'!$B$5)/'[1]Uppsala 2024'!$B$6</f>
        <v>0.94910179640718562</v>
      </c>
      <c r="AT7" s="19"/>
      <c r="AU7" s="15">
        <f>'[1]Uppsala 2024'!$C$5/'[1]Uppsala 2024'!$C$6</f>
        <v>0.50019357336430503</v>
      </c>
      <c r="AV7" s="19">
        <f>('[1]Uppsala 2024'!$C$5+'[1]Uppsala 2023'!$C$5)/'[1]Uppsala 2024'!$C$6</f>
        <v>0.92799070847851339</v>
      </c>
      <c r="AW7" s="15"/>
      <c r="AX7" s="15">
        <f>'[1]Uppsala 2024'!$D$5/'[1]Uppsala 2024'!$D$6</f>
        <v>0.51615525299735832</v>
      </c>
      <c r="AY7" s="15">
        <f>('[1]Uppsala 2024'!$D$5+'[1]Uppsala 2023'!$D$5)/'[1]Uppsala 2024'!$D$6</f>
        <v>0.93802072749441168</v>
      </c>
      <c r="AZ7"/>
    </row>
    <row r="8" spans="1:52" x14ac:dyDescent="0.3">
      <c r="A8" s="1" t="s">
        <v>10</v>
      </c>
      <c r="B8" s="4">
        <f>'[1]Sörmland 2024'!$B$5</f>
        <v>995</v>
      </c>
      <c r="C8" s="4">
        <f>'[1]Sörmland 2024'!$B$5+'[1]Sörmland 2023'!$B$5</f>
        <v>1703</v>
      </c>
      <c r="D8"/>
      <c r="E8" s="4">
        <f>'[1]Sörmland 2024'!$C$5</f>
        <v>1113</v>
      </c>
      <c r="F8" s="4">
        <f>'[1]Sörmland 2024'!$C$5+'[1]Sörmland 2023'!$C$5</f>
        <v>1801</v>
      </c>
      <c r="G8"/>
      <c r="H8" s="4">
        <f>'[1]Sörmland 2024'!$D$5</f>
        <v>2108</v>
      </c>
      <c r="I8" s="4">
        <f>'[1]Sörmland 2024'!$D$5+'[1]Sörmland 2023'!$D$5</f>
        <v>3504</v>
      </c>
      <c r="J8"/>
      <c r="K8" s="24">
        <f>'[1]Sörmland 2024'!$B$13/'[1]Sörmland 2024'!$B$5</f>
        <v>0.72562814070351755</v>
      </c>
      <c r="L8" s="24">
        <f>('[1]Sörmland 2024'!$B$13+'[1]Sörmland 2023'!$B$13)/('[1]Sörmland 2024'!$B$5+'[1]Sörmland 2023'!$B$5)</f>
        <v>0.72871403405754553</v>
      </c>
      <c r="M8" s="24"/>
      <c r="N8" s="24">
        <f>'[1]Sörmland 2024'!$C$13/'[1]Sörmland 2024'!$C$5</f>
        <v>0.74573225516621744</v>
      </c>
      <c r="O8" s="24">
        <f>('[1]Sörmland 2024'!$C$13+'[1]Sörmland 2023'!$C$13)/('[1]Sörmland 2024'!$C$5+'[1]Sörmland 2023'!$C$5)</f>
        <v>0.77179344808439754</v>
      </c>
      <c r="P8" s="24"/>
      <c r="Q8" s="24">
        <f>'[1]Sörmland 2024'!$D$13/'[1]Sörmland 2024'!$D$5</f>
        <v>0.73624288425047435</v>
      </c>
      <c r="R8" s="15">
        <f>('[1]Sörmland 2024'!$D$13+'[1]Sörmland 2023'!$D$13)/('[1]Sörmland 2024'!$D$5+'[1]Sörmland 2023'!$D$5)</f>
        <v>0.75085616438356162</v>
      </c>
      <c r="S8"/>
      <c r="T8">
        <f>'[1]Sörmland 2024'!$B$13</f>
        <v>722</v>
      </c>
      <c r="U8">
        <f>'[1]Sörmland 2024'!$B$13+'[1]Sörmland 2023'!$B$13</f>
        <v>1241</v>
      </c>
      <c r="V8"/>
      <c r="W8" s="9">
        <f>'[1]Sörmland 2024'!$C$13</f>
        <v>830</v>
      </c>
      <c r="X8">
        <f>'[1]Sörmland 2024'!$C$13+'[1]Sörmland 2023'!$C$13</f>
        <v>1390</v>
      </c>
      <c r="Y8"/>
      <c r="Z8">
        <f>'[1]Sörmland 2024'!$D$13</f>
        <v>1552</v>
      </c>
      <c r="AA8">
        <f>'[1]Sörmland 2024'!$D$13+'[1]Sörmland 2023'!$D$13</f>
        <v>2631</v>
      </c>
      <c r="AB8"/>
      <c r="AC8" s="25">
        <f>'[1]Sörmland 2024'!$G$41</f>
        <v>0.5256281407035176</v>
      </c>
      <c r="AD8" s="25">
        <f>'[1]Sörmland 2024'!$O$41</f>
        <v>0.49677040516735171</v>
      </c>
      <c r="AE8" s="25"/>
      <c r="AF8" s="25">
        <f>'[1]Sörmland 2024'!$H$41</f>
        <v>0.43575920934411499</v>
      </c>
      <c r="AG8" s="25">
        <f>'[1]Sörmland 2024'!$P$41</f>
        <v>0.39700166574125484</v>
      </c>
      <c r="AH8" s="25"/>
      <c r="AI8" s="25">
        <f>'[1]Sörmland 2024'!$I$41</f>
        <v>0.4781783681214421</v>
      </c>
      <c r="AJ8" s="25">
        <f>'[1]Sörmland 2024'!$Q$41</f>
        <v>0.44549086757990869</v>
      </c>
      <c r="AK8"/>
      <c r="AL8" s="2">
        <f>'[1]Sörmland 2024'!$B$6</f>
        <v>1855</v>
      </c>
      <c r="AM8" s="26"/>
      <c r="AN8" s="2">
        <f>'[1]Sörmland 2024'!$C$6</f>
        <v>1936</v>
      </c>
      <c r="AO8" s="26"/>
      <c r="AP8" s="2">
        <f>'[1]Sörmland 2024'!$D$6</f>
        <v>3791</v>
      </c>
      <c r="AQ8"/>
      <c r="AR8" s="15">
        <f>'[1]Sörmland 2024'!$B$5/'[1]Sörmland 2024'!$B$6</f>
        <v>0.53638814016172509</v>
      </c>
      <c r="AS8" s="19">
        <f>('[1]Sörmland 2024'!$B$5+'[1]Sörmland 2023'!$B$5)/'[1]Sörmland 2024'!$B$6</f>
        <v>0.91805929919137463</v>
      </c>
      <c r="AT8" s="19"/>
      <c r="AU8" s="15">
        <f>'[1]Sörmland 2024'!$C$5/'[1]Sörmland 2024'!$C$6</f>
        <v>0.57489669421487599</v>
      </c>
      <c r="AV8" s="19">
        <f>('[1]Sörmland 2024'!$C$5+'[1]Sörmland 2023'!$C$5)/'[1]Sörmland 2024'!$C$6</f>
        <v>0.93026859504132231</v>
      </c>
      <c r="AW8" s="15"/>
      <c r="AX8" s="15">
        <f>'[1]Sörmland 2024'!$D$5/'[1]Sörmland 2024'!$D$6</f>
        <v>0.55605381165919288</v>
      </c>
      <c r="AY8" s="15">
        <f>('[1]Sörmland 2024'!$D$5+'[1]Sörmland 2023'!$D$5)/'[1]Sörmland 2024'!$D$6</f>
        <v>0.92429438142970188</v>
      </c>
      <c r="AZ8"/>
    </row>
    <row r="9" spans="1:52" x14ac:dyDescent="0.3">
      <c r="A9" s="1" t="s">
        <v>52</v>
      </c>
      <c r="B9" s="4">
        <f>'[1]Östergötland 2024'!$B$5</f>
        <v>1801</v>
      </c>
      <c r="C9" s="4"/>
      <c r="D9"/>
      <c r="E9" s="4">
        <f>'[1]Östergötland 2024'!$C$5</f>
        <v>1834</v>
      </c>
      <c r="F9" s="4"/>
      <c r="G9"/>
      <c r="H9" s="4">
        <f>'[1]Östergötland 2024'!$D$5</f>
        <v>3635</v>
      </c>
      <c r="I9" s="4"/>
      <c r="J9"/>
      <c r="K9" s="24">
        <f>'[1]Östergötland 2024'!$B$13/'[1]Östergötland 2024'!$B$5</f>
        <v>0.70571904497501392</v>
      </c>
      <c r="L9" s="24"/>
      <c r="M9" s="24"/>
      <c r="N9" s="24">
        <f>'[1]Östergötland 2024'!$C$13/'[1]Östergötland 2024'!$C$5</f>
        <v>0.7437295528898582</v>
      </c>
      <c r="O9" s="24"/>
      <c r="P9" s="24"/>
      <c r="Q9" s="24">
        <f>'[1]Östergötland 2024'!$D$13/'[1]Östergötland 2024'!$D$5</f>
        <v>0.72489683631361757</v>
      </c>
      <c r="R9" s="15"/>
      <c r="S9"/>
      <c r="T9">
        <f>'[1]Östergötland 2024'!$B$13</f>
        <v>1271</v>
      </c>
      <c r="U9"/>
      <c r="V9"/>
      <c r="W9" s="9">
        <f>'[1]Östergötland 2024'!$C$13</f>
        <v>1364</v>
      </c>
      <c r="X9"/>
      <c r="Y9"/>
      <c r="Z9">
        <f>'[1]Östergötland 2024'!$D$13</f>
        <v>2635</v>
      </c>
      <c r="AA9"/>
      <c r="AB9"/>
      <c r="AC9" s="25">
        <f>'[1]Östergötland 2024'!$G$41</f>
        <v>0.57912270960577461</v>
      </c>
      <c r="AD9" s="25"/>
      <c r="AE9" s="25"/>
      <c r="AF9" s="25">
        <f>'[1]Östergötland 2024'!$H$41</f>
        <v>0.46564885496183206</v>
      </c>
      <c r="AG9" s="25"/>
      <c r="AH9" s="25"/>
      <c r="AI9" s="25">
        <f>'[1]Östergötland 2024'!$I$41</f>
        <v>0.52187070151306736</v>
      </c>
      <c r="AJ9" s="25"/>
      <c r="AK9"/>
      <c r="AL9" s="2">
        <f>'[1]Östergötland 2024'!$B$6</f>
        <v>2819</v>
      </c>
      <c r="AM9" s="26"/>
      <c r="AN9" s="2">
        <f>'[1]Östergötland 2024'!$C$6</f>
        <v>2897</v>
      </c>
      <c r="AO9" s="26"/>
      <c r="AP9" s="2">
        <f>'[1]Östergötland 2024'!$D$6</f>
        <v>5716</v>
      </c>
      <c r="AQ9"/>
      <c r="AR9" s="15">
        <f>'[1]Östergötland 2024'!$B$5/'[1]Östergötland 2024'!$B$6</f>
        <v>0.63887903511883648</v>
      </c>
      <c r="AS9" s="19"/>
      <c r="AT9" s="19"/>
      <c r="AU9" s="15">
        <f>'[1]Östergötland 2024'!$C$5/'[1]Östergötland 2024'!$C$6</f>
        <v>0.63306869175008629</v>
      </c>
      <c r="AV9" s="19"/>
      <c r="AW9" s="15"/>
      <c r="AX9" s="15">
        <f>'[1]Östergötland 2024'!$D$5/'[1]Östergötland 2024'!$D$6</f>
        <v>0.63593421973407982</v>
      </c>
      <c r="AY9" s="15"/>
      <c r="AZ9"/>
    </row>
    <row r="10" spans="1:52" x14ac:dyDescent="0.3">
      <c r="A10" s="1" t="s">
        <v>12</v>
      </c>
      <c r="B10" s="4">
        <f>'[1]Jönköping 2024'!$B$5</f>
        <v>1726</v>
      </c>
      <c r="C10" s="4">
        <f>'[1]Jönköping 2024'!$B$5+'[1]Jönköping 2023'!$B$5</f>
        <v>2052</v>
      </c>
      <c r="D10"/>
      <c r="E10" s="4">
        <f>'[1]Jönköping 2024'!$C$5</f>
        <v>1913</v>
      </c>
      <c r="F10" s="4">
        <f>'[1]Jönköping 2024'!$C$5+'[1]Jönköping 2023'!$C$5</f>
        <v>2302</v>
      </c>
      <c r="G10"/>
      <c r="H10" s="4">
        <f>'[1]Jönköping 2024'!$D$5</f>
        <v>3639</v>
      </c>
      <c r="I10" s="4">
        <f>'[1]Jönköping 2024'!$D$5+'[1]Jönköping 2023'!$D$5</f>
        <v>4354</v>
      </c>
      <c r="J10"/>
      <c r="K10" s="24">
        <f>'[1]Jönköping 2024'!$B$13/'[1]Jönköping 2024'!$B$5</f>
        <v>0.6853997682502897</v>
      </c>
      <c r="L10" s="24">
        <f>('[1]Jönköping 2024'!$B$13+'[1]Jönköping 2023'!$B$13)/('[1]Jönköping 2024'!$B$5+'[1]Jönköping 2023'!$B$5)</f>
        <v>0.68177387914230014</v>
      </c>
      <c r="M10" s="24"/>
      <c r="N10" s="24">
        <f>'[1]Jönköping 2024'!$C$13/'[1]Jönköping 2024'!$C$5</f>
        <v>0.70726607422895971</v>
      </c>
      <c r="O10" s="24">
        <f>('[1]Jönköping 2024'!$C$13+'[1]Jönköping 2023'!$C$13)/('[1]Jönköping 2024'!$C$5+'[1]Jönköping 2023'!$C$5)</f>
        <v>0.71416159860990447</v>
      </c>
      <c r="P10" s="24"/>
      <c r="Q10" s="24">
        <f>'[1]Jönköping 2024'!$D$13/'[1]Jönköping 2024'!$D$5</f>
        <v>0.69689475130530365</v>
      </c>
      <c r="R10" s="15">
        <f>('[1]Jönköping 2024'!$D$13+'[1]Jönköping 2023'!$D$13)/('[1]Jönköping 2024'!$D$5+'[1]Jönköping 2023'!$D$5)</f>
        <v>0.69889756545705095</v>
      </c>
      <c r="S10"/>
      <c r="T10">
        <f>'[1]Jönköping 2024'!$B$13</f>
        <v>1183</v>
      </c>
      <c r="U10">
        <f>'[1]Jönköping 2024'!$B$13+'[1]Jönköping 2023'!$B$13</f>
        <v>1399</v>
      </c>
      <c r="V10"/>
      <c r="W10" s="9">
        <f>'[1]Jönköping 2024'!$C$13</f>
        <v>1353</v>
      </c>
      <c r="X10">
        <f>'[1]Jönköping 2024'!$C$13+'[1]Jönköping 2023'!$C$13</f>
        <v>1644</v>
      </c>
      <c r="Y10"/>
      <c r="Z10">
        <f>'[1]Jönköping 2024'!$D$13</f>
        <v>2536</v>
      </c>
      <c r="AA10">
        <f>'[1]Jönköping 2024'!$D$13+'[1]Jönköping 2023'!$D$13</f>
        <v>3043</v>
      </c>
      <c r="AB10"/>
      <c r="AC10" s="25">
        <f>'[1]Jönköping 2024'!$G$41</f>
        <v>0.62282734646581694</v>
      </c>
      <c r="AD10" s="25">
        <f>'[1]Jönköping 2024'!$O$41</f>
        <v>0.63450292397660824</v>
      </c>
      <c r="AE10" s="25"/>
      <c r="AF10" s="25">
        <f>'[1]Jönköping 2024'!$H$41</f>
        <v>0.56821745948771563</v>
      </c>
      <c r="AG10" s="25">
        <f>'[1]Jönköping 2024'!$P$41</f>
        <v>0.55430060816681148</v>
      </c>
      <c r="AH10" s="25"/>
      <c r="AI10" s="25">
        <f>'[1]Jönköping 2024'!$I$41</f>
        <v>0.59411926353393785</v>
      </c>
      <c r="AJ10" s="25">
        <f>'[1]Jönköping 2024'!$Q$41</f>
        <v>0.59209921910886543</v>
      </c>
      <c r="AK10"/>
      <c r="AL10" s="2">
        <f>'[1]Jönköping 2024'!$B$6</f>
        <v>2149</v>
      </c>
      <c r="AM10" s="26"/>
      <c r="AN10" s="2">
        <f>'[1]Jönköping 2024'!$C$6</f>
        <v>2429</v>
      </c>
      <c r="AO10" s="26"/>
      <c r="AP10" s="2">
        <f>'[1]Jönköping 2024'!$D$6</f>
        <v>4578</v>
      </c>
      <c r="AQ10"/>
      <c r="AR10" s="15">
        <f>'[1]Jönköping 2024'!$B$5/'[1]Jönköping 2024'!$B$6</f>
        <v>0.80316426244765005</v>
      </c>
      <c r="AS10" s="19">
        <f>('[1]Jönköping 2024'!$B$5+'[1]Jönköping 2023'!$B$5)/'[1]Jönköping 2024'!$B$6</f>
        <v>0.95486272684969753</v>
      </c>
      <c r="AT10" s="19"/>
      <c r="AU10" s="15">
        <f>'[1]Jönköping 2024'!$C$5/'[1]Jönköping 2024'!$C$6</f>
        <v>0.78756689995883078</v>
      </c>
      <c r="AV10" s="19">
        <f>('[1]Jönköping 2024'!$C$5+'[1]Jönköping 2023'!$C$5)/'[1]Jönköping 2024'!$C$6</f>
        <v>0.9477151090983944</v>
      </c>
      <c r="AW10" s="15"/>
      <c r="AX10" s="15">
        <f>'[1]Jönköping 2024'!$D$5/'[1]Jönköping 2024'!$D$6</f>
        <v>0.79488859764089126</v>
      </c>
      <c r="AY10" s="15">
        <f>('[1]Jönköping 2024'!$D$5+'[1]Jönköping 2023'!$D$5)/'[1]Jönköping 2024'!$D$6</f>
        <v>0.95107033639143734</v>
      </c>
      <c r="AZ10"/>
    </row>
    <row r="11" spans="1:52" x14ac:dyDescent="0.3">
      <c r="A11" s="6" t="s">
        <v>13</v>
      </c>
      <c r="B11" s="4">
        <f>'[1]Kronoberg 2024'!$B$5</f>
        <v>734</v>
      </c>
      <c r="C11" s="4">
        <f>'[1]Kronoberg 2024'!$B$5+'[1]Kronoberg 2023'!$B$5</f>
        <v>1116</v>
      </c>
      <c r="D11"/>
      <c r="E11" s="4">
        <f>'[1]Kronoberg 2024'!$C$5</f>
        <v>783</v>
      </c>
      <c r="F11" s="4">
        <f>'[1]Kronoberg 2024'!$C$5+'[1]Kronoberg 2023'!$C$5</f>
        <v>1174</v>
      </c>
      <c r="G11"/>
      <c r="H11" s="4">
        <f>'[1]Kronoberg 2024'!$D$5</f>
        <v>1517</v>
      </c>
      <c r="I11" s="4">
        <f>'[1]Kronoberg 2024'!$D$5+'[1]Kronoberg 2023'!$D$5</f>
        <v>2290</v>
      </c>
      <c r="J11"/>
      <c r="K11" s="24">
        <f>'[1]Kronoberg 2024'!$B$13/'[1]Kronoberg 2024'!$B$5</f>
        <v>0.68664850136239786</v>
      </c>
      <c r="L11" s="24">
        <f>('[1]Kronoberg 2024'!$B$13+'[1]Kronoberg 2023'!$B$13)/('[1]Kronoberg 2024'!$B$5+'[1]Kronoberg 2023'!$B$5)</f>
        <v>0.73118279569892475</v>
      </c>
      <c r="M11" s="24"/>
      <c r="N11" s="24">
        <f>'[1]Kronoberg 2024'!$C$13/'[1]Kronoberg 2024'!$C$5</f>
        <v>0.68199233716475094</v>
      </c>
      <c r="O11" s="24">
        <f>('[1]Kronoberg 2024'!$C$13+'[1]Kronoberg 2023'!$C$13)/('[1]Kronoberg 2024'!$C$5+'[1]Kronoberg 2023'!$C$5)</f>
        <v>0.71976149914821119</v>
      </c>
      <c r="P11" s="24"/>
      <c r="Q11" s="24">
        <f>'[1]Kronoberg 2024'!$D$13/'[1]Kronoberg 2024'!$D$5</f>
        <v>0.6842452208305867</v>
      </c>
      <c r="R11" s="15">
        <f>('[1]Kronoberg 2024'!$D$13+'[1]Kronoberg 2023'!$D$13)/('[1]Kronoberg 2024'!$D$5+'[1]Kronoberg 2023'!$D$5)</f>
        <v>0.72532751091703052</v>
      </c>
      <c r="S11"/>
      <c r="T11">
        <f>'[1]Kronoberg 2024'!$B$13</f>
        <v>504</v>
      </c>
      <c r="U11">
        <f>'[1]Kronoberg 2024'!$B$13+'[1]Kronoberg 2023'!$B$13</f>
        <v>816</v>
      </c>
      <c r="V11"/>
      <c r="W11" s="9">
        <f>'[1]Kronoberg 2024'!$C$13</f>
        <v>534</v>
      </c>
      <c r="X11">
        <f>'[1]Kronoberg 2024'!$C$13+'[1]Kronoberg 2023'!$C$13</f>
        <v>845</v>
      </c>
      <c r="Y11"/>
      <c r="Z11">
        <f>'[1]Kronoberg 2024'!$D$13</f>
        <v>1038</v>
      </c>
      <c r="AA11">
        <f>'[1]Kronoberg 2024'!$D$13+'[1]Kronoberg 2023'!$D$13</f>
        <v>1661</v>
      </c>
      <c r="AB11"/>
      <c r="AC11" s="25">
        <f>'[1]Kronoberg 2024'!$G$41</f>
        <v>0.58991825613079019</v>
      </c>
      <c r="AD11" s="25">
        <f>'[1]Kronoberg 2024'!$O$41</f>
        <v>0.49014336917562723</v>
      </c>
      <c r="AE11" s="25"/>
      <c r="AF11" s="25">
        <f>'[1]Kronoberg 2024'!$H$41</f>
        <v>0.64623243933588759</v>
      </c>
      <c r="AG11" s="25">
        <f>'[1]Kronoberg 2024'!$P$41</f>
        <v>0.54940374787052815</v>
      </c>
      <c r="AH11" s="25"/>
      <c r="AI11" s="25">
        <f>'[1]Kronoberg 2024'!$I$41</f>
        <v>0.61898483849703367</v>
      </c>
      <c r="AJ11" s="25">
        <f>'[1]Kronoberg 2024'!$Q$41</f>
        <v>0.52052401746724886</v>
      </c>
      <c r="AK11"/>
      <c r="AL11" s="2">
        <f>'[1]Kronoberg 2024'!$B$6</f>
        <v>1176</v>
      </c>
      <c r="AM11" s="26"/>
      <c r="AN11" s="2">
        <f>'[1]Kronoberg 2024'!$C$6</f>
        <v>1259</v>
      </c>
      <c r="AO11" s="26"/>
      <c r="AP11" s="2">
        <f>'[1]Kronoberg 2024'!$D$6</f>
        <v>2435</v>
      </c>
      <c r="AQ11"/>
      <c r="AR11" s="15">
        <f>'[1]Kronoberg 2024'!$B$5/'[1]Kronoberg 2024'!$B$6</f>
        <v>0.62414965986394555</v>
      </c>
      <c r="AS11" s="19">
        <f>('[1]Kronoberg 2024'!$B$5+'[1]Kronoberg 2023'!$B$5)/'[1]Kronoberg 2024'!$B$6</f>
        <v>0.94897959183673475</v>
      </c>
      <c r="AT11" s="19"/>
      <c r="AU11" s="15">
        <f>'[1]Kronoberg 2024'!$C$5/'[1]Kronoberg 2024'!$C$6</f>
        <v>0.62192216044479742</v>
      </c>
      <c r="AV11" s="19">
        <f>('[1]Kronoberg 2024'!$C$5+'[1]Kronoberg 2023'!$C$5)/'[1]Kronoberg 2024'!$C$6</f>
        <v>0.93248610007942812</v>
      </c>
      <c r="AW11" s="15"/>
      <c r="AX11" s="15">
        <f>'[1]Kronoberg 2024'!$D$5/'[1]Kronoberg 2024'!$D$6</f>
        <v>0.62299794661190966</v>
      </c>
      <c r="AY11" s="15">
        <f>('[1]Kronoberg 2024'!$D$5+'[1]Kronoberg 2023'!$D$5)/'[1]Kronoberg 2024'!$D$6</f>
        <v>0.94045174537987675</v>
      </c>
      <c r="AZ11"/>
    </row>
    <row r="12" spans="1:52" x14ac:dyDescent="0.3">
      <c r="A12" s="1" t="s">
        <v>14</v>
      </c>
      <c r="B12" s="4">
        <f>'[1]Kalmar 2024'!$B$5</f>
        <v>704</v>
      </c>
      <c r="C12" s="4">
        <f>'[1]Kalmar 2024'!$B$5+'[1]Kalmar 2023'!$B$5</f>
        <v>1172</v>
      </c>
      <c r="D12"/>
      <c r="E12" s="4">
        <f>'[1]Kalmar 2024'!$C$5</f>
        <v>687</v>
      </c>
      <c r="F12" s="4">
        <f>'[1]Kalmar 2024'!$C$5+'[1]Kalmar 2023'!$C$5</f>
        <v>1188</v>
      </c>
      <c r="G12"/>
      <c r="H12" s="4">
        <f>'[1]Kalmar 2024'!$D$5</f>
        <v>1391</v>
      </c>
      <c r="I12" s="4">
        <f>'[1]Kalmar 2024'!$D$5+'[1]Kalmar 2023'!$D$5</f>
        <v>2360</v>
      </c>
      <c r="J12"/>
      <c r="K12" s="24">
        <f>'[1]Kalmar 2024'!$B$13/'[1]Kalmar 2024'!$B$5</f>
        <v>0.69744318181818177</v>
      </c>
      <c r="L12" s="24">
        <f>('[1]Kalmar 2024'!$B$13+'[1]Kalmar 2023'!$B$13)/('[1]Kalmar 2024'!$B$5+'[1]Kalmar 2023'!$B$5)</f>
        <v>0.72184300341296925</v>
      </c>
      <c r="M12" s="24"/>
      <c r="N12" s="24">
        <f>'[1]Kalmar 2024'!$C$13/'[1]Kalmar 2024'!$C$5</f>
        <v>0.75254730713245999</v>
      </c>
      <c r="O12" s="24">
        <f>('[1]Kalmar 2024'!$C$13+'[1]Kalmar 2023'!$C$13)/('[1]Kalmar 2024'!$C$5+'[1]Kalmar 2023'!$C$5)</f>
        <v>0.76683501683501687</v>
      </c>
      <c r="P12" s="24"/>
      <c r="Q12" s="24">
        <f>'[1]Kalmar 2024'!$D$13/'[1]Kalmar 2024'!$D$5</f>
        <v>0.72465851905104239</v>
      </c>
      <c r="R12" s="15">
        <f>('[1]Kalmar 2024'!$D$13+'[1]Kalmar 2023'!$D$13)/('[1]Kalmar 2024'!$D$5+'[1]Kalmar 2023'!$D$5)</f>
        <v>0.74449152542372876</v>
      </c>
      <c r="S12"/>
      <c r="T12">
        <f>'[1]Kalmar 2024'!$B$13</f>
        <v>491</v>
      </c>
      <c r="U12">
        <f>'[1]Kalmar 2024'!$B$13+'[1]Kalmar 2023'!$B$13</f>
        <v>846</v>
      </c>
      <c r="V12"/>
      <c r="W12" s="9">
        <f>'[1]Kalmar 2024'!$C$13</f>
        <v>517</v>
      </c>
      <c r="X12">
        <f>'[1]Kalmar 2024'!$C$13+'[1]Kalmar 2023'!$C$13</f>
        <v>911</v>
      </c>
      <c r="Y12"/>
      <c r="Z12">
        <f>'[1]Kalmar 2024'!$D$13</f>
        <v>1008</v>
      </c>
      <c r="AA12">
        <f>'[1]Kalmar 2024'!$D$13+'[1]Kalmar 2023'!$D$13</f>
        <v>1757</v>
      </c>
      <c r="AB12"/>
      <c r="AC12" s="25">
        <f>'[1]Kalmar 2024'!$G$41</f>
        <v>0.56107954545454541</v>
      </c>
      <c r="AD12" s="25">
        <f>'[1]Kalmar 2024'!$O$41</f>
        <v>0.49829351535836175</v>
      </c>
      <c r="AE12" s="25"/>
      <c r="AF12" s="25">
        <f>'[1]Kalmar 2024'!$H$41</f>
        <v>0.46142649199417757</v>
      </c>
      <c r="AG12" s="25">
        <f>'[1]Kalmar 2024'!$P$41</f>
        <v>0.41666666666666669</v>
      </c>
      <c r="AH12" s="25"/>
      <c r="AI12" s="25">
        <f>'[1]Kalmar 2024'!$I$41</f>
        <v>0.51186196980589505</v>
      </c>
      <c r="AJ12" s="25">
        <f>'[1]Kalmar 2024'!$Q$41</f>
        <v>0.45720338983050846</v>
      </c>
      <c r="AK12"/>
      <c r="AL12" s="2">
        <f>'[1]Kalmar 2024'!$B$6</f>
        <v>1426</v>
      </c>
      <c r="AM12" s="26"/>
      <c r="AN12" s="2">
        <f>'[1]Kalmar 2024'!$C$6</f>
        <v>1465</v>
      </c>
      <c r="AO12" s="26"/>
      <c r="AP12" s="2">
        <f>'[1]Kalmar 2024'!$D$6</f>
        <v>2891</v>
      </c>
      <c r="AQ12"/>
      <c r="AR12" s="15">
        <f>'[1]Kalmar 2024'!$B$5/'[1]Kalmar 2024'!$B$6</f>
        <v>0.49368863955119213</v>
      </c>
      <c r="AS12" s="19">
        <f>('[1]Kalmar 2024'!$B$5+'[1]Kalmar 2023'!$B$5)/'[1]Kalmar 2024'!$B$6</f>
        <v>0.82187938288920059</v>
      </c>
      <c r="AT12" s="19"/>
      <c r="AU12" s="15">
        <f>'[1]Kalmar 2024'!$C$5/'[1]Kalmar 2024'!$C$6</f>
        <v>0.4689419795221843</v>
      </c>
      <c r="AV12" s="19">
        <f>('[1]Kalmar 2024'!$C$5+'[1]Kalmar 2023'!$C$5)/'[1]Kalmar 2024'!$C$6</f>
        <v>0.81092150170648469</v>
      </c>
      <c r="AW12" s="15"/>
      <c r="AX12" s="15">
        <f>'[1]Kalmar 2024'!$D$5/'[1]Kalmar 2024'!$D$6</f>
        <v>0.48114839156001382</v>
      </c>
      <c r="AY12" s="15">
        <f>('[1]Kalmar 2024'!$D$5+'[1]Kalmar 2023'!$D$5)/'[1]Kalmar 2024'!$D$6</f>
        <v>0.81632653061224492</v>
      </c>
      <c r="AZ12"/>
    </row>
    <row r="13" spans="1:52" x14ac:dyDescent="0.3">
      <c r="A13" s="1" t="s">
        <v>53</v>
      </c>
      <c r="B13" s="4">
        <f>'[1]Gotland 2024'!$B$5</f>
        <v>269</v>
      </c>
      <c r="C13" s="4"/>
      <c r="D13"/>
      <c r="E13" s="4">
        <f>'[1]Gotland 2024'!$C$5</f>
        <v>266</v>
      </c>
      <c r="F13" s="4"/>
      <c r="G13"/>
      <c r="H13" s="4">
        <f>'[1]Gotland 2024'!$D$5</f>
        <v>535</v>
      </c>
      <c r="I13" s="4"/>
      <c r="J13"/>
      <c r="K13" s="24">
        <f>'[1]Gotland 2024'!$B$13/'[1]Gotland 2024'!$B$5</f>
        <v>0.7397769516728625</v>
      </c>
      <c r="L13" s="24"/>
      <c r="M13" s="24"/>
      <c r="N13" s="24">
        <f>'[1]Gotland 2024'!$C$13/'[1]Gotland 2024'!$C$5</f>
        <v>0.80827067669172936</v>
      </c>
      <c r="O13" s="24"/>
      <c r="P13" s="24"/>
      <c r="Q13" s="24">
        <f>'[1]Gotland 2024'!$D$13/'[1]Gotland 2024'!$D$5</f>
        <v>0.77383177570093453</v>
      </c>
      <c r="R13" s="15"/>
      <c r="S13"/>
      <c r="T13">
        <f>'[1]Gotland 2024'!$B$13</f>
        <v>199</v>
      </c>
      <c r="U13"/>
      <c r="V13"/>
      <c r="W13" s="9">
        <f>'[1]Gotland 2024'!$C$13</f>
        <v>215</v>
      </c>
      <c r="X13"/>
      <c r="Y13"/>
      <c r="Z13">
        <f>'[1]Gotland 2024'!$D$13</f>
        <v>414</v>
      </c>
      <c r="AA13"/>
      <c r="AB13"/>
      <c r="AC13" s="25">
        <f>'[1]Gotland 2024'!$G$41</f>
        <v>0.48698884758364314</v>
      </c>
      <c r="AD13" s="25"/>
      <c r="AE13" s="25"/>
      <c r="AF13" s="25">
        <f>'[1]Gotland 2024'!$H$41</f>
        <v>0.33834586466165412</v>
      </c>
      <c r="AG13" s="25"/>
      <c r="AH13" s="25"/>
      <c r="AI13" s="25">
        <f>'[1]Gotland 2024'!$I$41</f>
        <v>0.41308411214953272</v>
      </c>
      <c r="AJ13" s="25"/>
      <c r="AK13"/>
      <c r="AL13" s="2">
        <f>'[1]Gotland 2024'!$B$6</f>
        <v>350</v>
      </c>
      <c r="AM13" s="26"/>
      <c r="AN13" s="2">
        <f>'[1]Gotland 2024'!$C$6</f>
        <v>350</v>
      </c>
      <c r="AO13" s="26"/>
      <c r="AP13" s="2">
        <f>'[1]Gotland 2024'!$D$6</f>
        <v>700</v>
      </c>
      <c r="AQ13"/>
      <c r="AR13" s="15">
        <f>'[1]Gotland 2024'!$B$5/'[1]Gotland 2024'!$B$6</f>
        <v>0.76857142857142857</v>
      </c>
      <c r="AS13" s="19"/>
      <c r="AT13" s="19"/>
      <c r="AU13" s="15">
        <f>'[1]Gotland 2024'!$C$5/'[1]Gotland 2024'!$C$6</f>
        <v>0.76</v>
      </c>
      <c r="AV13" s="19"/>
      <c r="AW13" s="15"/>
      <c r="AX13" s="15">
        <f>'[1]Gotland 2024'!$D$5/'[1]Gotland 2024'!$D$6</f>
        <v>0.76428571428571423</v>
      </c>
      <c r="AY13" s="15"/>
      <c r="AZ13"/>
    </row>
    <row r="14" spans="1:52" x14ac:dyDescent="0.3">
      <c r="A14" s="1" t="s">
        <v>16</v>
      </c>
      <c r="B14" s="4">
        <f>'[1]Blekinge 2024'!$B$5</f>
        <v>391</v>
      </c>
      <c r="C14" s="4">
        <f>'[1]Blekinge 2024'!$B$5+'[1]Blekinge 2023'!$B$5</f>
        <v>795</v>
      </c>
      <c r="D14"/>
      <c r="E14" s="4">
        <f>'[1]Blekinge 2024'!$C$5</f>
        <v>426</v>
      </c>
      <c r="F14" s="4">
        <f>'[1]Blekinge 2024'!$C$5+'[1]Blekinge 2023'!$C$5</f>
        <v>826</v>
      </c>
      <c r="G14"/>
      <c r="H14" s="4">
        <f>'[1]Blekinge 2024'!$D$5</f>
        <v>817</v>
      </c>
      <c r="I14" s="4">
        <f>'[1]Blekinge 2024'!$D$5+'[1]Blekinge 2023'!$D$5</f>
        <v>1621</v>
      </c>
      <c r="J14"/>
      <c r="K14" s="24">
        <f>'[1]Blekinge 2024'!$B$13/'[1]Blekinge 2024'!$B$5</f>
        <v>0.61892583120204603</v>
      </c>
      <c r="L14" s="24">
        <f>('[1]Blekinge 2024'!$B$13+'[1]Blekinge 2023'!$B$13)/('[1]Blekinge 2024'!$B$5+'[1]Blekinge 2023'!$B$5)</f>
        <v>0.650314465408805</v>
      </c>
      <c r="M14" s="24"/>
      <c r="N14" s="24">
        <f>'[1]Blekinge 2024'!$C$13/'[1]Blekinge 2024'!$C$5</f>
        <v>0.61502347417840375</v>
      </c>
      <c r="O14" s="24">
        <f>('[1]Blekinge 2024'!$C$13+'[1]Blekinge 2023'!$C$13)/('[1]Blekinge 2024'!$C$5+'[1]Blekinge 2023'!$C$5)</f>
        <v>0.69007263922518158</v>
      </c>
      <c r="P14" s="24"/>
      <c r="Q14" s="24">
        <f>'[1]Blekinge 2024'!$D$13/'[1]Blekinge 2024'!$D$5</f>
        <v>0.61689106487148104</v>
      </c>
      <c r="R14" s="15">
        <f>('[1]Blekinge 2024'!$D$13+'[1]Blekinge 2023'!$D$13)/('[1]Blekinge 2024'!$D$5+'[1]Blekinge 2023'!$D$5)</f>
        <v>0.67057371992597159</v>
      </c>
      <c r="S14"/>
      <c r="T14">
        <f>'[1]Blekinge 2024'!$B$13</f>
        <v>242</v>
      </c>
      <c r="U14">
        <f>'[1]Blekinge 2024'!$B$13+'[1]Blekinge 2023'!$B$13</f>
        <v>517</v>
      </c>
      <c r="V14"/>
      <c r="W14" s="9">
        <f>'[1]Blekinge 2024'!$C$13</f>
        <v>262</v>
      </c>
      <c r="X14">
        <f>'[1]Blekinge 2024'!$C$13+'[1]Blekinge 2023'!$C$13</f>
        <v>570</v>
      </c>
      <c r="Y14"/>
      <c r="Z14">
        <f>'[1]Blekinge 2024'!$D$13</f>
        <v>504</v>
      </c>
      <c r="AA14">
        <f>'[1]Blekinge 2024'!$D$13+'[1]Blekinge 2023'!$D$13</f>
        <v>1087</v>
      </c>
      <c r="AB14"/>
      <c r="AC14" s="25">
        <f>'[1]Blekinge 2024'!$G$41</f>
        <v>0.98209718670076729</v>
      </c>
      <c r="AD14" s="25">
        <f>'[1]Blekinge 2024'!$O$41</f>
        <v>0.80125786163522017</v>
      </c>
      <c r="AE14" s="25"/>
      <c r="AF14" s="25">
        <f>'[1]Blekinge 2024'!$H$41</f>
        <v>0.7981220657276995</v>
      </c>
      <c r="AG14" s="25">
        <f>'[1]Blekinge 2024'!$P$41</f>
        <v>0.63075060532687655</v>
      </c>
      <c r="AH14" s="25"/>
      <c r="AI14" s="25">
        <f>'[1]Blekinge 2024'!$I$41</f>
        <v>0.88616891064871484</v>
      </c>
      <c r="AJ14" s="25">
        <f>'[1]Blekinge 2024'!$Q$41</f>
        <v>0.71437384330660081</v>
      </c>
      <c r="AK14"/>
      <c r="AL14" s="2">
        <f>'[1]Blekinge 2024'!$B$6</f>
        <v>890</v>
      </c>
      <c r="AM14" s="26"/>
      <c r="AN14" s="2">
        <f>'[1]Blekinge 2024'!$C$6</f>
        <v>929</v>
      </c>
      <c r="AO14" s="26"/>
      <c r="AP14" s="2">
        <f>'[1]Blekinge 2024'!$D$6</f>
        <v>1819</v>
      </c>
      <c r="AQ14"/>
      <c r="AR14" s="15">
        <f>'[1]Blekinge 2024'!$B$5/'[1]Blekinge 2024'!$B$6</f>
        <v>0.43932584269662922</v>
      </c>
      <c r="AS14" s="19">
        <f>('[1]Blekinge 2024'!$B$5+'[1]Blekinge 2023'!$B$5)/'[1]Blekinge 2024'!$B$6</f>
        <v>0.8932584269662921</v>
      </c>
      <c r="AT14" s="19"/>
      <c r="AU14" s="15">
        <f>'[1]Blekinge 2024'!$C$5/'[1]Blekinge 2024'!$C$6</f>
        <v>0.45855758880516684</v>
      </c>
      <c r="AV14" s="19">
        <f>('[1]Blekinge 2024'!$C$5+'[1]Blekinge 2023'!$C$5)/'[1]Blekinge 2024'!$C$6</f>
        <v>0.88912809472551135</v>
      </c>
      <c r="AW14" s="15"/>
      <c r="AX14" s="15">
        <f>'[1]Blekinge 2024'!$D$5/'[1]Blekinge 2024'!$D$6</f>
        <v>0.44914788345244638</v>
      </c>
      <c r="AY14" s="15">
        <f>('[1]Blekinge 2024'!$D$5+'[1]Blekinge 2023'!$D$5)/'[1]Blekinge 2024'!$D$6</f>
        <v>0.89114898295766909</v>
      </c>
      <c r="AZ14"/>
    </row>
    <row r="15" spans="1:52" x14ac:dyDescent="0.3">
      <c r="A15" s="1" t="s">
        <v>54</v>
      </c>
      <c r="B15" s="4">
        <f>'[1]Skåne 2024'!$B$5</f>
        <v>7008</v>
      </c>
      <c r="C15" s="4"/>
      <c r="D15"/>
      <c r="E15" s="4">
        <f>'[1]Skåne 2024'!$C$5</f>
        <v>7477</v>
      </c>
      <c r="F15" s="4"/>
      <c r="G15"/>
      <c r="H15" s="4">
        <f>'[1]Skåne 2024'!$D$5</f>
        <v>14485</v>
      </c>
      <c r="I15" s="4"/>
      <c r="J15"/>
      <c r="K15" s="24">
        <f>'[1]Skåne 2024'!$B$13/'[1]Skåne 2024'!$B$5</f>
        <v>0.64426369863013699</v>
      </c>
      <c r="L15" s="24"/>
      <c r="M15" s="24"/>
      <c r="N15" s="24">
        <f>'[1]Skåne 2024'!$C$13/'[1]Skåne 2024'!$C$5</f>
        <v>0.66189648254647582</v>
      </c>
      <c r="O15" s="24"/>
      <c r="P15" s="24"/>
      <c r="Q15" s="24">
        <f>'[1]Skåne 2024'!$D$13/'[1]Skåne 2024'!$D$5</f>
        <v>0.6533655505695547</v>
      </c>
      <c r="R15" s="15"/>
      <c r="S15"/>
      <c r="T15" s="9">
        <f>'[1]Skåne 2024'!$B$13</f>
        <v>4515</v>
      </c>
      <c r="U15"/>
      <c r="V15"/>
      <c r="W15" s="9">
        <f>'[1]Skåne 2024'!$C$13</f>
        <v>4949</v>
      </c>
      <c r="X15"/>
      <c r="Y15"/>
      <c r="Z15" s="9">
        <f>'[1]Skåne 2024'!$D$13</f>
        <v>9464</v>
      </c>
      <c r="AA15"/>
      <c r="AB15"/>
      <c r="AC15" s="25">
        <f>'[1]Skåne 2024'!$G$41</f>
        <v>0.77782534246575341</v>
      </c>
      <c r="AD15" s="25"/>
      <c r="AE15" s="25"/>
      <c r="AF15" s="25">
        <f>'[1]Skåne 2024'!$H$41</f>
        <v>0.70148455262805942</v>
      </c>
      <c r="AG15" s="25"/>
      <c r="AH15" s="25"/>
      <c r="AI15" s="25">
        <f>'[1]Skåne 2024'!$I$41</f>
        <v>0.73841905419399378</v>
      </c>
      <c r="AJ15" s="25"/>
      <c r="AK15"/>
      <c r="AL15" s="2">
        <f>'[1]Skåne 2024'!$B$6</f>
        <v>8530</v>
      </c>
      <c r="AM15" s="26"/>
      <c r="AN15" s="2">
        <f>'[1]Skåne 2024'!$C$6</f>
        <v>8992</v>
      </c>
      <c r="AO15" s="26"/>
      <c r="AP15" s="2">
        <f>'[1]Skåne 2024'!$D$6</f>
        <v>17522</v>
      </c>
      <c r="AQ15"/>
      <c r="AR15" s="15">
        <f>'[1]Skåne 2024'!$B$5/'[1]Skåne 2024'!$B$6</f>
        <v>0.82157092614302463</v>
      </c>
      <c r="AS15" s="19"/>
      <c r="AT15" s="19"/>
      <c r="AU15" s="15">
        <f>'[1]Skåne 2024'!$C$5/'[1]Skåne 2024'!$C$6</f>
        <v>0.83151690391459077</v>
      </c>
      <c r="AV15" s="19"/>
      <c r="AW15" s="15"/>
      <c r="AX15" s="15">
        <f>'[1]Skåne 2024'!$D$5/'[1]Skåne 2024'!$D$6</f>
        <v>0.82667503709622192</v>
      </c>
      <c r="AY15" s="15"/>
      <c r="AZ15"/>
    </row>
    <row r="16" spans="1:52" x14ac:dyDescent="0.3">
      <c r="A16" s="6" t="s">
        <v>18</v>
      </c>
      <c r="B16" s="4">
        <f>'[1]Halland 2024'!$B$5</f>
        <v>1189</v>
      </c>
      <c r="C16" s="4">
        <f>'[1]Halland 2024'!$B$5+'[1]Halland 2023'!$B$5</f>
        <v>1950</v>
      </c>
      <c r="D16"/>
      <c r="E16" s="4">
        <f>'[1]Halland 2024'!$C$5</f>
        <v>1259</v>
      </c>
      <c r="F16" s="4">
        <f>'[1]Halland 2024'!$C$5+'[1]Halland 2023'!$C$5</f>
        <v>1988</v>
      </c>
      <c r="G16"/>
      <c r="H16" s="4">
        <f>'[1]Halland 2024'!$D$5</f>
        <v>2448</v>
      </c>
      <c r="I16" s="4">
        <f>'[1]Halland 2024'!$D$5+'[1]Halland 2023'!$D$5</f>
        <v>3938</v>
      </c>
      <c r="J16"/>
      <c r="K16" s="24">
        <f>'[1]Halland 2024'!$B$13/'[1]Halland 2024'!$B$5</f>
        <v>0.69974768713204372</v>
      </c>
      <c r="L16" s="24">
        <f>('[1]Halland 2024'!$B$13+'[1]Halland 2023'!$B$13)/('[1]Halland 2024'!$B$5+'[1]Halland 2023'!$B$5)</f>
        <v>0.72512820512820508</v>
      </c>
      <c r="M16" s="24"/>
      <c r="N16" s="24">
        <f>'[1]Halland 2024'!$C$13/'[1]Halland 2024'!$C$5</f>
        <v>0.72915011914217631</v>
      </c>
      <c r="O16" s="24">
        <f>('[1]Halland 2024'!$C$13+'[1]Halland 2023'!$C$13)/('[1]Halland 2024'!$C$5+'[1]Halland 2023'!$C$5)</f>
        <v>0.75603621730382298</v>
      </c>
      <c r="P16" s="24"/>
      <c r="Q16" s="24">
        <f>'[1]Halland 2024'!$D$13/'[1]Halland 2024'!$D$5</f>
        <v>0.71486928104575165</v>
      </c>
      <c r="R16" s="15">
        <f>('[1]Halland 2024'!$D$13+'[1]Halland 2023'!$D$13)/('[1]Halland 2024'!$D$5+'[1]Halland 2023'!$D$5)</f>
        <v>0.74073133570340277</v>
      </c>
      <c r="S16"/>
      <c r="T16">
        <f>'[1]Halland 2024'!$B$13</f>
        <v>832</v>
      </c>
      <c r="U16">
        <f>'[1]Halland 2024'!$B$13+'[1]Halland 2023'!$B$13</f>
        <v>1414</v>
      </c>
      <c r="V16"/>
      <c r="W16" s="9">
        <f>'[1]Halland 2024'!$C$13</f>
        <v>918</v>
      </c>
      <c r="X16">
        <f>'[1]Halland 2024'!$C$13+'[1]Halland 2023'!$C$13</f>
        <v>1503</v>
      </c>
      <c r="Y16"/>
      <c r="Z16">
        <f>'[1]Halland 2024'!$D$13</f>
        <v>1750</v>
      </c>
      <c r="AA16">
        <f>'[1]Halland 2024'!$D$13+'[1]Halland 2023'!$D$13</f>
        <v>2917</v>
      </c>
      <c r="AB16"/>
      <c r="AC16" s="25">
        <f>'[1]Halland 2024'!$G$41</f>
        <v>0.62068965517241381</v>
      </c>
      <c r="AD16" s="25">
        <f>'[1]Halland 2024'!$O$41</f>
        <v>0.51407716371220025</v>
      </c>
      <c r="AE16" s="25"/>
      <c r="AF16" s="25">
        <f>'[1]Halland 2024'!$H$41</f>
        <v>0.51310563939634635</v>
      </c>
      <c r="AG16" s="25">
        <f>'[1]Halland 2024'!$P$41</f>
        <v>0.45940594059405943</v>
      </c>
      <c r="AH16" s="25"/>
      <c r="AI16" s="25">
        <f>'[1]Halland 2024'!$I$41</f>
        <v>0.565359477124183</v>
      </c>
      <c r="AJ16" s="25">
        <f>'[1]Halland 2024'!$Q$41</f>
        <v>0.48603351955307261</v>
      </c>
      <c r="AK16"/>
      <c r="AL16" s="2">
        <f>'[1]Halland 2024'!$B$6</f>
        <v>2134</v>
      </c>
      <c r="AM16" s="26"/>
      <c r="AN16" s="2">
        <f>'[1]Halland 2024'!$C$6</f>
        <v>2177</v>
      </c>
      <c r="AO16" s="26"/>
      <c r="AP16" s="2">
        <f>'[1]Halland 2024'!$D$6</f>
        <v>4311</v>
      </c>
      <c r="AQ16"/>
      <c r="AR16" s="15">
        <f>'[1]Halland 2024'!$B$5/'[1]Halland 2024'!$B$6</f>
        <v>0.55716963448922208</v>
      </c>
      <c r="AS16" s="19">
        <f>('[1]Halland 2024'!$B$5+'[1]Halland 2023'!$B$5)/'[1]Halland 2024'!$B$6</f>
        <v>0.91377694470477977</v>
      </c>
      <c r="AT16" s="19"/>
      <c r="AU16" s="15">
        <f>'[1]Halland 2024'!$C$5/'[1]Halland 2024'!$C$6</f>
        <v>0.5783187873220027</v>
      </c>
      <c r="AV16" s="19">
        <f>('[1]Halland 2024'!$C$5+'[1]Halland 2023'!$C$5)/'[1]Halland 2024'!$C$6</f>
        <v>0.91318327974276525</v>
      </c>
      <c r="AW16" s="15"/>
      <c r="AX16" s="15">
        <f>'[1]Halland 2024'!$D$5/'[1]Halland 2024'!$D$6</f>
        <v>0.56784968684759918</v>
      </c>
      <c r="AY16" s="15">
        <f>('[1]Halland 2024'!$D$5+'[1]Halland 2023'!$D$5)/'[1]Halland 2024'!$D$6</f>
        <v>0.91347715147297615</v>
      </c>
      <c r="AZ16"/>
    </row>
    <row r="17" spans="1:52" x14ac:dyDescent="0.3">
      <c r="A17" s="1" t="s">
        <v>19</v>
      </c>
      <c r="B17" s="4">
        <f>'[1]Västra Götaland 2024'!$B$5</f>
        <v>5473</v>
      </c>
      <c r="C17" s="4">
        <f>'[1]Västra Götaland 2024'!$B$5+'[1]Västra Götaland 2023'!$B$5</f>
        <v>9428</v>
      </c>
      <c r="D17"/>
      <c r="E17" s="4">
        <f>'[1]Västra Götaland 2024'!$C$5</f>
        <v>5838</v>
      </c>
      <c r="F17" s="4">
        <f>'[1]Västra Götaland 2024'!$C$5+'[1]Västra Götaland 2023'!$C$5</f>
        <v>9820</v>
      </c>
      <c r="G17"/>
      <c r="H17" s="4">
        <f>'[1]Västra Götaland 2024'!$D$5</f>
        <v>11311</v>
      </c>
      <c r="I17" s="4">
        <f>'[1]Västra Götaland 2024'!$D$5+'[1]Västra Götaland 2023'!$D$5</f>
        <v>19248</v>
      </c>
      <c r="J17"/>
      <c r="K17" s="24">
        <f>'[1]Västra Götaland 2024'!$B$13/'[1]Västra Götaland 2024'!$B$5</f>
        <v>0.70217431025031973</v>
      </c>
      <c r="L17" s="24">
        <f>('[1]Västra Götaland 2024'!$B$13+'[1]Västra Götaland 2023'!$B$13)/('[1]Västra Götaland 2024'!$B$5+'[1]Västra Götaland 2023'!$B$5)</f>
        <v>0.72369537547730167</v>
      </c>
      <c r="M17" s="24"/>
      <c r="N17" s="24">
        <f>'[1]Västra Götaland 2024'!$C$13/'[1]Västra Götaland 2024'!$C$5</f>
        <v>0.72953066118533749</v>
      </c>
      <c r="O17" s="24">
        <f>('[1]Västra Götaland 2024'!$C$13+'[1]Västra Götaland 2023'!$C$13)/('[1]Västra Götaland 2024'!$C$5+'[1]Västra Götaland 2023'!$C$5)</f>
        <v>0.74816700610997966</v>
      </c>
      <c r="P17" s="24"/>
      <c r="Q17" s="24">
        <f>'[1]Västra Götaland 2024'!$D$13/'[1]Västra Götaland 2024'!$D$5</f>
        <v>0.71629387322075855</v>
      </c>
      <c r="R17" s="15">
        <f>('[1]Västra Götaland 2024'!$D$13+'[1]Västra Götaland 2023'!$D$13)/('[1]Västra Götaland 2024'!$D$5+'[1]Västra Götaland 2023'!$D$5)</f>
        <v>0.73618038237738981</v>
      </c>
      <c r="S17"/>
      <c r="T17">
        <f>'[1]Västra Götaland 2024'!$B$13</f>
        <v>3843</v>
      </c>
      <c r="U17">
        <f>'[1]Västra Götaland 2024'!$B$13+'[1]Västra Götaland 2023'!$B$13</f>
        <v>6823</v>
      </c>
      <c r="V17"/>
      <c r="W17" s="9">
        <f>'[1]Västra Götaland 2024'!$C$13</f>
        <v>4259</v>
      </c>
      <c r="X17">
        <f>'[1]Västra Götaland 2024'!$C$13+'[1]Västra Götaland 2023'!$C$13</f>
        <v>7347</v>
      </c>
      <c r="Y17"/>
      <c r="Z17">
        <f>'[1]Västra Götaland 2024'!$D$13</f>
        <v>8102</v>
      </c>
      <c r="AA17">
        <f>'[1]Västra Götaland 2024'!$D$13+'[1]Västra Götaland 2023'!$D$13</f>
        <v>14170</v>
      </c>
      <c r="AB17"/>
      <c r="AC17" s="25">
        <f>'[1]Västra Götaland 2024'!$G$41</f>
        <v>0.60917230038370185</v>
      </c>
      <c r="AD17" s="25">
        <f>'[1]Västra Götaland 2024'!$O$41</f>
        <v>0.53722952906236743</v>
      </c>
      <c r="AE17" s="25"/>
      <c r="AF17" s="25">
        <f>'[1]Västra Götaland 2024'!$H$41</f>
        <v>0.54504967454607745</v>
      </c>
      <c r="AG17" s="25">
        <f>'[1]Västra Götaland 2024'!$P$41</f>
        <v>0.48156822810590633</v>
      </c>
      <c r="AH17" s="25"/>
      <c r="AI17" s="25">
        <f>'[1]Västra Götaland 2024'!$I$41</f>
        <v>0.57607638581911413</v>
      </c>
      <c r="AJ17" s="25">
        <f>'[1]Västra Götaland 2024'!$Q$41</f>
        <v>0.50883208645054034</v>
      </c>
      <c r="AK17"/>
      <c r="AL17" s="2">
        <f>'[1]Västra Götaland 2024'!$B$6</f>
        <v>10129</v>
      </c>
      <c r="AM17" s="26"/>
      <c r="AN17" s="2">
        <f>'[1]Västra Götaland 2024'!$C$6</f>
        <v>10633</v>
      </c>
      <c r="AO17" s="26"/>
      <c r="AP17" s="2">
        <f>'[1]Västra Götaland 2024'!$D$6</f>
        <v>20762</v>
      </c>
      <c r="AQ17"/>
      <c r="AR17" s="15">
        <f>'[1]Västra Götaland 2024'!$B$5/'[1]Västra Götaland 2024'!$B$6</f>
        <v>0.54032974627307728</v>
      </c>
      <c r="AS17" s="19">
        <f>('[1]Västra Götaland 2024'!$B$5+'[1]Västra Götaland 2023'!$B$5)/'[1]Västra Götaland 2024'!$B$6</f>
        <v>0.93079277322539244</v>
      </c>
      <c r="AT17" s="19"/>
      <c r="AU17" s="15">
        <f>'[1]Västra Götaland 2024'!$C$5/'[1]Västra Götaland 2024'!$C$6</f>
        <v>0.54904542462146144</v>
      </c>
      <c r="AV17" s="19">
        <f>('[1]Västra Götaland 2024'!$C$5+'[1]Västra Götaland 2023'!$C$5)/'[1]Västra Götaland 2024'!$C$6</f>
        <v>0.92353992288159503</v>
      </c>
      <c r="AW17" s="15"/>
      <c r="AX17" s="15">
        <f>'[1]Västra Götaland 2024'!$D$5/'[1]Västra Götaland 2024'!$D$6</f>
        <v>0.54479337250746551</v>
      </c>
      <c r="AY17" s="15">
        <f>('[1]Västra Götaland 2024'!$D$5+'[1]Västra Götaland 2023'!$D$5)/'[1]Västra Götaland 2024'!$D$6</f>
        <v>0.92707831615451308</v>
      </c>
      <c r="AZ17"/>
    </row>
    <row r="18" spans="1:52" x14ac:dyDescent="0.3">
      <c r="A18" s="1" t="s">
        <v>48</v>
      </c>
      <c r="B18" s="4">
        <f>'[1]Värmland 2024'!$B$5</f>
        <v>1142</v>
      </c>
      <c r="C18" s="4">
        <f>'[1]Värmland 2024'!$B$5+'[1]Värmland 2023'!$B$5</f>
        <v>1238</v>
      </c>
      <c r="D18"/>
      <c r="E18" s="4">
        <f>'[1]Värmland 2024'!$C$5</f>
        <v>1263</v>
      </c>
      <c r="F18" s="4">
        <f>'[1]Värmland 2024'!$C$5+'[1]Värmland 2023'!$C$5</f>
        <v>1373</v>
      </c>
      <c r="G18"/>
      <c r="H18" s="4">
        <f>'[1]Värmland 2024'!$D$5</f>
        <v>2405</v>
      </c>
      <c r="I18" s="4">
        <f>'[1]Värmland 2024'!$D$5+'[1]Värmland 2023'!$D$5</f>
        <v>2611</v>
      </c>
      <c r="J18"/>
      <c r="K18" s="24">
        <f>'[1]Värmland 2024'!$B$13/'[1]Värmland 2024'!$B$5</f>
        <v>0.63835376532399302</v>
      </c>
      <c r="L18" s="24">
        <f>('[1]Värmland 2024'!$B$13+'[1]Värmland 2023'!$B$13)/('[1]Värmland 2024'!$B$5+'[1]Värmland 2023'!$B$5)</f>
        <v>0.64216478190630044</v>
      </c>
      <c r="M18" s="24"/>
      <c r="N18" s="24">
        <f>'[1]Värmland 2024'!$C$13/'[1]Värmland 2024'!$C$5</f>
        <v>0.68012668250197938</v>
      </c>
      <c r="O18" s="24">
        <f>('[1]Värmland 2024'!$C$13+'[1]Värmland 2023'!$C$13)/('[1]Värmland 2024'!$C$5+'[1]Värmland 2023'!$C$5)</f>
        <v>0.69045884923525125</v>
      </c>
      <c r="P18" s="24"/>
      <c r="Q18" s="24">
        <f>'[1]Värmland 2024'!$D$13/'[1]Värmland 2024'!$D$5</f>
        <v>0.66029106029106033</v>
      </c>
      <c r="R18" s="15">
        <f>('[1]Värmland 2024'!$D$13+'[1]Värmland 2023'!$D$13)/('[1]Värmland 2024'!$D$5+'[1]Värmland 2023'!$D$5)</f>
        <v>0.66756032171581769</v>
      </c>
      <c r="S18"/>
      <c r="T18">
        <f>'[1]Värmland 2024'!$B$13</f>
        <v>729</v>
      </c>
      <c r="U18">
        <f>'[1]Värmland 2024'!$B$13+'[1]Värmland 2023'!$B$13</f>
        <v>795</v>
      </c>
      <c r="V18"/>
      <c r="W18" s="9">
        <f>'[1]Värmland 2024'!$C$13</f>
        <v>859</v>
      </c>
      <c r="X18">
        <f>'[1]Värmland 2024'!$C$13+'[1]Värmland 2023'!$C$13</f>
        <v>948</v>
      </c>
      <c r="Y18"/>
      <c r="Z18">
        <f>'[1]Värmland 2024'!$D$13</f>
        <v>1588</v>
      </c>
      <c r="AA18">
        <f>'[1]Värmland 2024'!$D$13+'[1]Värmland 2023'!$D$13</f>
        <v>1743</v>
      </c>
      <c r="AB18"/>
      <c r="AC18" s="25">
        <f>'[1]Värmland 2024'!$G$41</f>
        <v>0.73204903677758315</v>
      </c>
      <c r="AD18" s="25">
        <f>'[1]Värmland 2024'!$O$41</f>
        <v>0.72051696284329558</v>
      </c>
      <c r="AE18" s="25"/>
      <c r="AF18" s="25">
        <f>'[1]Värmland 2024'!$H$41</f>
        <v>0.61995249406175768</v>
      </c>
      <c r="AG18" s="25">
        <f>'[1]Värmland 2024'!$P$41</f>
        <v>0.60233066278222869</v>
      </c>
      <c r="AH18" s="25"/>
      <c r="AI18" s="25">
        <f>'[1]Värmland 2024'!$I$41</f>
        <v>0.67318087318087316</v>
      </c>
      <c r="AJ18" s="25">
        <f>'[1]Värmland 2024'!$Q$41</f>
        <v>0.65836844121026428</v>
      </c>
      <c r="AK18"/>
      <c r="AL18" s="2">
        <f>'[1]Värmland 2024'!$B$6</f>
        <v>1557</v>
      </c>
      <c r="AM18" s="26"/>
      <c r="AN18" s="2">
        <f>'[1]Värmland 2024'!$C$6</f>
        <v>1702</v>
      </c>
      <c r="AO18" s="26"/>
      <c r="AP18" s="2">
        <f>'[1]Värmland 2024'!$D$6</f>
        <v>3259</v>
      </c>
      <c r="AQ18"/>
      <c r="AR18" s="15">
        <f>'[1]Värmland 2024'!$B$5/'[1]Värmland 2024'!$B$6</f>
        <v>0.73346178548490693</v>
      </c>
      <c r="AS18" s="19">
        <f>('[1]Värmland 2024'!$B$5+'[1]Värmland 2023'!$B$5)/'[1]Värmland 2024'!$B$6</f>
        <v>0.79511881824020547</v>
      </c>
      <c r="AT18" s="19"/>
      <c r="AU18" s="15">
        <f>'[1]Värmland 2024'!$C$5/'[1]Värmland 2024'!$C$6</f>
        <v>0.74206815511163338</v>
      </c>
      <c r="AV18" s="19">
        <f>('[1]Värmland 2024'!$C$5+'[1]Värmland 2023'!$C$5)/'[1]Värmland 2024'!$C$6</f>
        <v>0.8066980023501763</v>
      </c>
      <c r="AW18" s="15"/>
      <c r="AX18" s="15">
        <f>'[1]Värmland 2024'!$D$5/'[1]Värmland 2024'!$D$6</f>
        <v>0.73795642835225528</v>
      </c>
      <c r="AY18" s="15">
        <f>('[1]Värmland 2024'!$D$5+'[1]Värmland 2023'!$D$5)/'[1]Värmland 2024'!$D$6</f>
        <v>0.80116600184105558</v>
      </c>
      <c r="AZ18"/>
    </row>
    <row r="19" spans="1:52" x14ac:dyDescent="0.3">
      <c r="A19" s="1" t="s">
        <v>20</v>
      </c>
      <c r="B19" s="4">
        <f>'[1]Örebro 2024'!$B$5</f>
        <v>904</v>
      </c>
      <c r="C19" s="4">
        <f>'[1]Örebro 2024'!$B$5+'[1]Örebro 2023'!$B$5</f>
        <v>1777</v>
      </c>
      <c r="D19"/>
      <c r="E19" s="4">
        <f>'[1]Örebro 2024'!$C$5</f>
        <v>939</v>
      </c>
      <c r="F19" s="4">
        <f>'[1]Örebro 2024'!$C$5+'[1]Örebro 2023'!$C$5</f>
        <v>1759</v>
      </c>
      <c r="G19"/>
      <c r="H19" s="4">
        <f>'[1]Örebro 2024'!$D$5</f>
        <v>1843</v>
      </c>
      <c r="I19" s="4">
        <f>'[1]Örebro 2024'!$D$5+'[1]Örebro 2023'!$D$5</f>
        <v>3536</v>
      </c>
      <c r="J19"/>
      <c r="K19" s="24">
        <f>'[1]Örebro 2024'!$B$13/'[1]Örebro 2024'!$B$5</f>
        <v>0.70243362831858402</v>
      </c>
      <c r="L19" s="24">
        <f>('[1]Örebro 2024'!$B$13+'[1]Örebro 2023'!$B$13)/('[1]Örebro 2024'!$B$5+'[1]Örebro 2023'!$B$5)</f>
        <v>0.73494653911086105</v>
      </c>
      <c r="M19" s="24"/>
      <c r="N19" s="24">
        <f>'[1]Örebro 2024'!$C$13/'[1]Örebro 2024'!$C$5</f>
        <v>0.70181043663471776</v>
      </c>
      <c r="O19" s="24">
        <f>('[1]Örebro 2024'!$C$13+'[1]Örebro 2023'!$C$13)/('[1]Örebro 2024'!$C$5+'[1]Örebro 2023'!$C$5)</f>
        <v>0.74417282546901653</v>
      </c>
      <c r="P19" s="24"/>
      <c r="Q19" s="24">
        <f>'[1]Örebro 2024'!$D$13/'[1]Örebro 2024'!$D$5</f>
        <v>0.70211611502984261</v>
      </c>
      <c r="R19" s="15">
        <f>('[1]Örebro 2024'!$D$13+'[1]Örebro 2023'!$D$13)/('[1]Örebro 2024'!$D$5+'[1]Örebro 2023'!$D$5)</f>
        <v>0.73953619909502266</v>
      </c>
      <c r="S19"/>
      <c r="T19">
        <f>'[1]Örebro 2024'!$B$13</f>
        <v>635</v>
      </c>
      <c r="U19">
        <f>'[1]Örebro 2024'!$B$13+'[1]Örebro 2023'!$B$13</f>
        <v>1306</v>
      </c>
      <c r="V19"/>
      <c r="W19" s="9">
        <f>'[1]Örebro 2024'!$C$13</f>
        <v>659</v>
      </c>
      <c r="X19">
        <f>'[1]Örebro 2024'!$C$13+'[1]Örebro 2023'!$C$13</f>
        <v>1309</v>
      </c>
      <c r="Y19"/>
      <c r="Z19">
        <f>'[1]Örebro 2024'!$D$13</f>
        <v>1294</v>
      </c>
      <c r="AA19">
        <f>'[1]Örebro 2024'!$D$13+'[1]Örebro 2023'!$D$13</f>
        <v>2615</v>
      </c>
      <c r="AB19"/>
      <c r="AC19" s="25">
        <f>'[1]Örebro 2024'!$G$41</f>
        <v>0.56084070796460173</v>
      </c>
      <c r="AD19" s="25">
        <f>'[1]Örebro 2024'!$O$41</f>
        <v>0.47439504783342712</v>
      </c>
      <c r="AE19" s="25"/>
      <c r="AF19" s="25">
        <f>'[1]Örebro 2024'!$H$41</f>
        <v>0.58146964856230032</v>
      </c>
      <c r="AG19" s="25">
        <f>'[1]Örebro 2024'!$P$41</f>
        <v>0.47924957362137577</v>
      </c>
      <c r="AH19" s="25"/>
      <c r="AI19" s="25">
        <f>'[1]Örebro 2024'!$I$41</f>
        <v>0.57135105805751496</v>
      </c>
      <c r="AJ19" s="25">
        <f>'[1]Örebro 2024'!$Q$41</f>
        <v>0.47680995475113125</v>
      </c>
      <c r="AK19"/>
      <c r="AL19" s="2">
        <f>'[1]Örebro 2024'!$B$6</f>
        <v>1845</v>
      </c>
      <c r="AM19" s="26"/>
      <c r="AN19" s="2">
        <f>'[1]Örebro 2024'!$C$6</f>
        <v>1843</v>
      </c>
      <c r="AO19" s="26"/>
      <c r="AP19" s="2">
        <f>'[1]Örebro 2024'!$D$6</f>
        <v>3688</v>
      </c>
      <c r="AQ19"/>
      <c r="AR19" s="15">
        <f>'[1]Örebro 2024'!$B$5/'[1]Örebro 2024'!$B$6</f>
        <v>0.48997289972899727</v>
      </c>
      <c r="AS19" s="19">
        <f>('[1]Örebro 2024'!$B$5+'[1]Örebro 2023'!$B$5)/'[1]Örebro 2024'!$B$6</f>
        <v>0.96314363143631432</v>
      </c>
      <c r="AT19" s="19"/>
      <c r="AU19" s="15">
        <f>'[1]Örebro 2024'!$C$5/'[1]Örebro 2024'!$C$6</f>
        <v>0.50949538795442217</v>
      </c>
      <c r="AV19" s="19">
        <f>('[1]Örebro 2024'!$C$5+'[1]Örebro 2023'!$C$5)/'[1]Örebro 2024'!$C$6</f>
        <v>0.95442213781877372</v>
      </c>
      <c r="AW19" s="15"/>
      <c r="AX19" s="15">
        <f>'[1]Örebro 2024'!$D$5/'[1]Örebro 2024'!$D$6</f>
        <v>0.49972885032537961</v>
      </c>
      <c r="AY19" s="15">
        <f>('[1]Örebro 2024'!$D$5+'[1]Örebro 2023'!$D$5)/'[1]Örebro 2024'!$D$6</f>
        <v>0.95878524945770061</v>
      </c>
      <c r="AZ19"/>
    </row>
    <row r="20" spans="1:52" x14ac:dyDescent="0.3">
      <c r="A20" s="1" t="s">
        <v>21</v>
      </c>
      <c r="B20" s="4">
        <f>'[1]Västmanland 2024'!$B$5</f>
        <v>1031</v>
      </c>
      <c r="C20" s="4">
        <f>'[1]Västmanland 2024'!$B$5+'[1]Västmanland 2023'!$B$5</f>
        <v>1626</v>
      </c>
      <c r="D20"/>
      <c r="E20" s="4">
        <f>'[1]Västmanland 2024'!$C$5</f>
        <v>1054</v>
      </c>
      <c r="F20" s="4">
        <f>'[1]Västmanland 2024'!$C$5+'[1]Västmanland 2023'!$C$5</f>
        <v>1671</v>
      </c>
      <c r="G20"/>
      <c r="H20" s="4">
        <f>'[1]Västmanland 2024'!$D$5</f>
        <v>2085</v>
      </c>
      <c r="I20" s="4">
        <f>'[1]Västmanland 2024'!$D$5+'[1]Västmanland 2023'!$D$5</f>
        <v>3297</v>
      </c>
      <c r="J20"/>
      <c r="K20" s="24">
        <f>'[1]Västmanland 2024'!$B$13/'[1]Västmanland 2024'!$B$5</f>
        <v>0.72647914645974787</v>
      </c>
      <c r="L20" s="24">
        <f>('[1]Västmanland 2024'!$B$13+'[1]Västmanland 2023'!$B$13)/('[1]Västmanland 2024'!$B$5+'[1]Västmanland 2023'!$B$5)</f>
        <v>0.7503075030750308</v>
      </c>
      <c r="M20" s="24"/>
      <c r="N20" s="24">
        <f>'[1]Västmanland 2024'!$C$13/'[1]Västmanland 2024'!$C$5</f>
        <v>0.75426944971537002</v>
      </c>
      <c r="O20" s="24">
        <f>('[1]Västmanland 2024'!$C$13+'[1]Västmanland 2023'!$C$13)/('[1]Västmanland 2024'!$C$5+'[1]Västmanland 2023'!$C$5)</f>
        <v>0.77438659485338124</v>
      </c>
      <c r="P20" s="24"/>
      <c r="Q20" s="24">
        <f>'[1]Västmanland 2024'!$D$13/'[1]Västmanland 2024'!$D$5</f>
        <v>0.74052757793764989</v>
      </c>
      <c r="R20" s="15">
        <f>('[1]Västmanland 2024'!$D$13+'[1]Västmanland 2023'!$D$13)/('[1]Västmanland 2024'!$D$5+'[1]Västmanland 2023'!$D$5)</f>
        <v>0.76251137397634217</v>
      </c>
      <c r="S20"/>
      <c r="T20">
        <f>'[1]Västmanland 2024'!$B$13</f>
        <v>749</v>
      </c>
      <c r="U20">
        <f>'[1]Västmanland 2024'!$B$13+'[1]Västmanland 2023'!$B$13</f>
        <v>1220</v>
      </c>
      <c r="V20"/>
      <c r="W20" s="9">
        <f>'[1]Västmanland 2024'!$C$13</f>
        <v>795</v>
      </c>
      <c r="X20">
        <f>'[1]Västmanland 2024'!$C$13+'[1]Västmanland 2023'!$C$13</f>
        <v>1294</v>
      </c>
      <c r="Y20"/>
      <c r="Z20">
        <f>'[1]Västmanland 2024'!$D$13</f>
        <v>1544</v>
      </c>
      <c r="AA20">
        <f>'[1]Västmanland 2024'!$D$13+'[1]Västmanland 2023'!$D$13</f>
        <v>2514</v>
      </c>
      <c r="AB20"/>
      <c r="AC20" s="25">
        <f>'[1]Västmanland 2024'!$G$41</f>
        <v>0.53346265761396705</v>
      </c>
      <c r="AD20" s="25">
        <f>'[1]Västmanland 2024'!$O$41</f>
        <v>0.47047970479704798</v>
      </c>
      <c r="AE20" s="25"/>
      <c r="AF20" s="25">
        <f>'[1]Västmanland 2024'!$H$41</f>
        <v>0.46394686907020871</v>
      </c>
      <c r="AG20" s="25">
        <f>'[1]Västmanland 2024'!$P$41</f>
        <v>0.42130460801915021</v>
      </c>
      <c r="AH20" s="25"/>
      <c r="AI20" s="25">
        <f>'[1]Västmanland 2024'!$I$41</f>
        <v>0.49832134292565949</v>
      </c>
      <c r="AJ20" s="25">
        <f>'[1]Västmanland 2024'!$Q$41</f>
        <v>0.44555656657567483</v>
      </c>
      <c r="AK20"/>
      <c r="AL20" s="2">
        <f>'[1]Västmanland 2024'!$B$6</f>
        <v>1726</v>
      </c>
      <c r="AM20" s="26"/>
      <c r="AN20" s="2">
        <f>'[1]Västmanland 2024'!$C$6</f>
        <v>1774</v>
      </c>
      <c r="AO20" s="26"/>
      <c r="AP20" s="2">
        <f>'[1]Västmanland 2024'!$D$6</f>
        <v>3500</v>
      </c>
      <c r="AQ20"/>
      <c r="AR20" s="15">
        <f>'[1]Västmanland 2024'!$B$5/'[1]Västmanland 2024'!$B$6</f>
        <v>0.59733487833140209</v>
      </c>
      <c r="AS20" s="19">
        <f>('[1]Västmanland 2024'!$B$5+'[1]Västmanland 2023'!$B$5)/'[1]Västmanland 2024'!$B$6</f>
        <v>0.94206257242178448</v>
      </c>
      <c r="AT20" s="19"/>
      <c r="AU20" s="15">
        <f>'[1]Västmanland 2024'!$C$5/'[1]Västmanland 2024'!$C$6</f>
        <v>0.59413754227733939</v>
      </c>
      <c r="AV20" s="19">
        <f>('[1]Västmanland 2024'!$C$5+'[1]Västmanland 2023'!$C$5)/'[1]Västmanland 2024'!$C$6</f>
        <v>0.94193912063134155</v>
      </c>
      <c r="AW20" s="15"/>
      <c r="AX20" s="15">
        <f>'[1]Västmanland 2024'!$D$5/'[1]Västmanland 2024'!$D$6</f>
        <v>0.59571428571428575</v>
      </c>
      <c r="AY20" s="15">
        <f>('[1]Västmanland 2024'!$D$5+'[1]Västmanland 2023'!$D$5)/'[1]Västmanland 2024'!$D$6</f>
        <v>0.94199999999999995</v>
      </c>
      <c r="AZ20"/>
    </row>
    <row r="21" spans="1:52" x14ac:dyDescent="0.3">
      <c r="A21" s="6" t="s">
        <v>27</v>
      </c>
      <c r="B21" s="4">
        <f>'[1]Dalarna 2024'!$B$5</f>
        <v>876</v>
      </c>
      <c r="C21" s="4">
        <f>'[1]Dalarna 2024'!$B$5+'[1]Dalarna 2023'!$B$5</f>
        <v>1450</v>
      </c>
      <c r="D21"/>
      <c r="E21" s="4">
        <f>'[1]Dalarna 2024'!$C$5</f>
        <v>973</v>
      </c>
      <c r="F21" s="4">
        <f>'[1]Dalarna 2024'!$C$5+'[1]Dalarna 2023'!$C$5</f>
        <v>1608</v>
      </c>
      <c r="G21"/>
      <c r="H21" s="4">
        <f>'[1]Dalarna 2024'!$D$5</f>
        <v>1849</v>
      </c>
      <c r="I21" s="4">
        <f>'[1]Dalarna 2024'!$D$5+'[1]Dalarna 2023'!$D$5</f>
        <v>3058</v>
      </c>
      <c r="J21"/>
      <c r="K21" s="24">
        <f>'[1]Dalarna 2024'!$B$13/'[1]Dalarna 2024'!$B$5</f>
        <v>0.69748858447488582</v>
      </c>
      <c r="L21" s="24">
        <f>('[1]Dalarna 2024'!$B$13+'[1]Dalarna 2023'!$B$13)/('[1]Dalarna 2024'!$B$5+'[1]Dalarna 2023'!$B$5)</f>
        <v>0.73448275862068968</v>
      </c>
      <c r="M21" s="24"/>
      <c r="N21" s="24">
        <f>'[1]Dalarna 2024'!$C$13/'[1]Dalarna 2024'!$C$5</f>
        <v>0.73484069886947589</v>
      </c>
      <c r="O21" s="24">
        <f>('[1]Dalarna 2024'!$C$13+'[1]Dalarna 2023'!$C$13)/('[1]Dalarna 2024'!$C$5+'[1]Dalarna 2023'!$C$5)</f>
        <v>0.75559701492537312</v>
      </c>
      <c r="P21" s="24"/>
      <c r="Q21" s="24">
        <f>'[1]Dalarna 2024'!$D$13/'[1]Dalarna 2024'!$D$5</f>
        <v>0.7171444023796647</v>
      </c>
      <c r="R21" s="15">
        <f>('[1]Dalarna 2024'!$D$13+'[1]Dalarna 2023'!$D$13)/('[1]Dalarna 2024'!$D$5+'[1]Dalarna 2023'!$D$5)</f>
        <v>0.74558534990189662</v>
      </c>
      <c r="S21"/>
      <c r="T21">
        <f>'[1]Dalarna 2024'!$B$13</f>
        <v>611</v>
      </c>
      <c r="U21">
        <f>'[1]Dalarna 2024'!$B$13+'[1]Dalarna 2023'!$B$13</f>
        <v>1065</v>
      </c>
      <c r="V21"/>
      <c r="W21" s="9">
        <f>'[1]Dalarna 2024'!$C$13</f>
        <v>715</v>
      </c>
      <c r="X21">
        <f>'[1]Dalarna 2024'!$C$13+'[1]Dalarna 2023'!$C$13</f>
        <v>1215</v>
      </c>
      <c r="Y21"/>
      <c r="Z21">
        <f>'[1]Dalarna 2024'!$D$13</f>
        <v>1326</v>
      </c>
      <c r="AA21">
        <f>'[1]Dalarna 2024'!$D$13+'[1]Dalarna 2023'!$D$13</f>
        <v>2280</v>
      </c>
      <c r="AB21"/>
      <c r="AC21" s="25">
        <f>'[1]Dalarna 2024'!$G$41</f>
        <v>0.5547945205479452</v>
      </c>
      <c r="AD21" s="25">
        <f>'[1]Dalarna 2024'!$O$41</f>
        <v>0.5547945205479452</v>
      </c>
      <c r="AE21" s="25"/>
      <c r="AF21" s="25">
        <f>'[1]Dalarna 2024'!$H$41</f>
        <v>0.48509763617677287</v>
      </c>
      <c r="AG21" s="25">
        <f>'[1]Dalarna 2024'!$P$41</f>
        <v>0.48509763617677287</v>
      </c>
      <c r="AH21" s="25"/>
      <c r="AI21" s="25">
        <f>'[1]Dalarna 2024'!$I$41</f>
        <v>0.51811790156841531</v>
      </c>
      <c r="AJ21" s="25">
        <f>'[1]Dalarna 2024'!$Q$41</f>
        <v>0.51811790156841531</v>
      </c>
      <c r="AK21"/>
      <c r="AL21" s="2">
        <f>'[1]Dalarna 2024'!$B$6</f>
        <v>1591</v>
      </c>
      <c r="AM21" s="26"/>
      <c r="AN21" s="2">
        <f>'[1]Dalarna 2024'!$C$6</f>
        <v>1746</v>
      </c>
      <c r="AO21" s="26"/>
      <c r="AP21" s="2">
        <f>'[1]Dalarna 2024'!$D$6</f>
        <v>3337</v>
      </c>
      <c r="AQ21"/>
      <c r="AR21" s="15">
        <f>'[1]Dalarna 2024'!$B$5/'[1]Dalarna 2024'!$B$6</f>
        <v>0.55059710873664358</v>
      </c>
      <c r="AS21" s="19">
        <f>('[1]Dalarna 2024'!$B$5+'[1]Dalarna 2023'!$B$5)/'[1]Dalarna 2024'!$B$6</f>
        <v>0.91137649277184163</v>
      </c>
      <c r="AT21" s="19"/>
      <c r="AU21" s="15">
        <f>'[1]Dalarna 2024'!$C$5/'[1]Dalarna 2024'!$C$6</f>
        <v>0.55727376861397482</v>
      </c>
      <c r="AV21" s="19">
        <f>('[1]Dalarna 2024'!$C$5+'[1]Dalarna 2023'!$C$5)/'[1]Dalarna 2024'!$C$6</f>
        <v>0.92096219931271472</v>
      </c>
      <c r="AW21" s="15"/>
      <c r="AX21" s="15">
        <f>'[1]Dalarna 2024'!$D$5/'[1]Dalarna 2024'!$D$6</f>
        <v>0.55409050044950559</v>
      </c>
      <c r="AY21" s="15">
        <f>('[1]Dalarna 2024'!$D$5+'[1]Dalarna 2023'!$D$5)/'[1]Dalarna 2024'!$D$6</f>
        <v>0.91639196883428231</v>
      </c>
      <c r="AZ21"/>
    </row>
    <row r="22" spans="1:52" x14ac:dyDescent="0.3">
      <c r="A22" s="1" t="s">
        <v>22</v>
      </c>
      <c r="B22" s="4">
        <f>'[1]Gävleborg 2024'!$B$5</f>
        <v>821</v>
      </c>
      <c r="C22" s="4">
        <f>'[1]Gävleborg 2024'!$B$5+'[1]Gävleborg 2023'!$B$5</f>
        <v>1475</v>
      </c>
      <c r="D22"/>
      <c r="E22" s="4">
        <f>'[1]Gävleborg 2024'!$C$5</f>
        <v>836</v>
      </c>
      <c r="F22" s="4">
        <f>'[1]Gävleborg 2024'!$C$5+'[1]Gävleborg 2023'!$C$5</f>
        <v>1537</v>
      </c>
      <c r="G22"/>
      <c r="H22" s="4">
        <f>'[1]Gävleborg 2024'!$D$5</f>
        <v>1657</v>
      </c>
      <c r="I22" s="4">
        <f>'[1]Gävleborg 2024'!$D$5+'[1]Gävleborg 2023'!$D$5</f>
        <v>3012</v>
      </c>
      <c r="J22"/>
      <c r="K22" s="24">
        <f>'[1]Gävleborg 2024'!$B$13/'[1]Gävleborg 2024'!$B$5</f>
        <v>0.67722289890377585</v>
      </c>
      <c r="L22" s="24">
        <f>('[1]Gävleborg 2024'!$B$13+'[1]Gävleborg 2023'!$B$13)/('[1]Gävleborg 2024'!$B$5+'[1]Gävleborg 2023'!$B$5)</f>
        <v>0.73288135593220338</v>
      </c>
      <c r="M22" s="24"/>
      <c r="N22" s="24">
        <f>'[1]Gävleborg 2024'!$C$13/'[1]Gävleborg 2024'!$C$5</f>
        <v>0.75956937799043067</v>
      </c>
      <c r="O22" s="24">
        <f>('[1]Gävleborg 2024'!$C$13+'[1]Gävleborg 2023'!$C$13)/('[1]Gävleborg 2024'!$C$5+'[1]Gävleborg 2023'!$C$5)</f>
        <v>0.78399479505530256</v>
      </c>
      <c r="P22" s="24"/>
      <c r="Q22" s="24">
        <f>'[1]Gävleborg 2024'!$D$13/'[1]Gävleborg 2024'!$D$5</f>
        <v>0.71876885938442969</v>
      </c>
      <c r="R22" s="15">
        <f>('[1]Gävleborg 2024'!$D$13+'[1]Gävleborg 2023'!$D$13)/('[1]Gävleborg 2024'!$D$5+'[1]Gävleborg 2023'!$D$5)</f>
        <v>0.75896414342629481</v>
      </c>
      <c r="S22"/>
      <c r="T22">
        <f>'[1]Gävleborg 2024'!$B$13</f>
        <v>556</v>
      </c>
      <c r="U22">
        <f>'[1]Gävleborg 2024'!$B$13+'[1]Gävleborg 2023'!$B$13</f>
        <v>1081</v>
      </c>
      <c r="V22"/>
      <c r="W22" s="9">
        <f>'[1]Gävleborg 2024'!$C$13</f>
        <v>635</v>
      </c>
      <c r="X22">
        <f>'[1]Gävleborg 2024'!$C$13+'[1]Gävleborg 2023'!$C$13</f>
        <v>1205</v>
      </c>
      <c r="Y22"/>
      <c r="Z22">
        <f>'[1]Gävleborg 2024'!$D$13</f>
        <v>1191</v>
      </c>
      <c r="AA22">
        <f>'[1]Gävleborg 2024'!$D$13+'[1]Gävleborg 2023'!$D$13</f>
        <v>2286</v>
      </c>
      <c r="AB22"/>
      <c r="AC22" s="25">
        <f>'[1]Gävleborg 2024'!$G$41</f>
        <v>0.59561510353227776</v>
      </c>
      <c r="AD22" s="25">
        <f>'[1]Gävleborg 2024'!$O$41</f>
        <v>0.47932203389830508</v>
      </c>
      <c r="AE22" s="25"/>
      <c r="AF22" s="25">
        <f>'[1]Gävleborg 2024'!$H$41</f>
        <v>0.41985645933014354</v>
      </c>
      <c r="AG22" s="25">
        <f>'[1]Gävleborg 2024'!$P$41</f>
        <v>0.36304489264801559</v>
      </c>
      <c r="AH22" s="25"/>
      <c r="AI22" s="25">
        <f>'[1]Gävleborg 2024'!$I$41</f>
        <v>0.50694025347012672</v>
      </c>
      <c r="AJ22" s="25">
        <f>'[1]Gävleborg 2024'!$Q$41</f>
        <v>0.41998671978751662</v>
      </c>
      <c r="AK22"/>
      <c r="AL22" s="2">
        <f>'[1]Gävleborg 2024'!$B$6</f>
        <v>1643</v>
      </c>
      <c r="AM22" s="26"/>
      <c r="AN22" s="2">
        <f>'[1]Gävleborg 2024'!$C$6</f>
        <v>1671</v>
      </c>
      <c r="AO22" s="26"/>
      <c r="AP22" s="2">
        <f>'[1]Gävleborg 2024'!$D$6</f>
        <v>3314</v>
      </c>
      <c r="AQ22"/>
      <c r="AR22" s="15">
        <f>'[1]Gävleborg 2024'!$B$5/'[1]Gävleborg 2024'!$B$6</f>
        <v>0.49969567863664027</v>
      </c>
      <c r="AS22" s="19">
        <f>('[1]Gävleborg 2024'!$B$5+'[1]Gävleborg 2023'!$B$5)/'[1]Gävleborg 2024'!$B$6</f>
        <v>0.89774802191113812</v>
      </c>
      <c r="AT22" s="19"/>
      <c r="AU22" s="15">
        <f>'[1]Gävleborg 2024'!$C$5/'[1]Gävleborg 2024'!$C$6</f>
        <v>0.50029922202274091</v>
      </c>
      <c r="AV22" s="19">
        <f>('[1]Gävleborg 2024'!$C$5+'[1]Gävleborg 2023'!$C$5)/'[1]Gävleborg 2024'!$C$6</f>
        <v>0.91980849790544583</v>
      </c>
      <c r="AW22" s="15"/>
      <c r="AX22" s="15">
        <f>'[1]Gävleborg 2024'!$D$5/'[1]Gävleborg 2024'!$D$6</f>
        <v>0.5</v>
      </c>
      <c r="AY22" s="15">
        <f>('[1]Gävleborg 2024'!$D$5+'[1]Gävleborg 2023'!$D$5)/'[1]Gävleborg 2024'!$D$6</f>
        <v>0.90887145443572726</v>
      </c>
      <c r="AZ22"/>
    </row>
    <row r="23" spans="1:52" x14ac:dyDescent="0.3">
      <c r="A23" s="1" t="s">
        <v>23</v>
      </c>
      <c r="B23" s="4">
        <f>'[1]Västernorrland 2024'!$B$5</f>
        <v>423</v>
      </c>
      <c r="C23" s="4">
        <f>'[1]Västernorrland 2024'!$B$5+'[1]Västernorrland 2023'!$B$5</f>
        <v>1097</v>
      </c>
      <c r="D23"/>
      <c r="E23" s="4">
        <f>'[1]Västernorrland 2024'!$C$5</f>
        <v>446</v>
      </c>
      <c r="F23" s="4">
        <f>'[1]Västernorrland 2024'!$C$5+'[1]Västernorrland 2023'!$C$5</f>
        <v>1172</v>
      </c>
      <c r="G23"/>
      <c r="H23" s="4">
        <f>'[1]Västernorrland 2024'!$D$5</f>
        <v>869</v>
      </c>
      <c r="I23" s="4">
        <f>'[1]Västernorrland 2024'!$D$5+'[1]Västernorrland 2023'!$D$5</f>
        <v>2269</v>
      </c>
      <c r="J23"/>
      <c r="K23" s="24">
        <f>'[1]Västernorrland 2024'!$B$13/'[1]Västernorrland 2024'!$B$5</f>
        <v>0.68794326241134751</v>
      </c>
      <c r="L23" s="24">
        <f>('[1]Västernorrland 2024'!$B$13+'[1]Västernorrland 2023'!$B$13)/('[1]Västernorrland 2024'!$B$5+'[1]Västernorrland 2023'!$B$5)</f>
        <v>0.63445761166818593</v>
      </c>
      <c r="M23" s="24"/>
      <c r="N23" s="24">
        <f>'[1]Västernorrland 2024'!$C$13/'[1]Västernorrland 2024'!$C$5</f>
        <v>0.73542600896860988</v>
      </c>
      <c r="O23" s="24">
        <f>('[1]Västernorrland 2024'!$C$13+'[1]Västernorrland 2023'!$C$13)/('[1]Västernorrland 2024'!$C$5+'[1]Västernorrland 2023'!$C$5)</f>
        <v>0.66979522184300344</v>
      </c>
      <c r="P23" s="24"/>
      <c r="Q23" s="24">
        <f>'[1]Västernorrland 2024'!$D$13/'[1]Västernorrland 2024'!$D$5</f>
        <v>0.71231300345224391</v>
      </c>
      <c r="R23" s="15">
        <f>('[1]Västernorrland 2024'!$D$13+'[1]Västernorrland 2023'!$D$13)/('[1]Västernorrland 2024'!$D$5+'[1]Västernorrland 2023'!$D$5)</f>
        <v>0.65271044513001319</v>
      </c>
      <c r="S23"/>
      <c r="T23">
        <f>'[1]Västernorrland 2024'!$B$13</f>
        <v>291</v>
      </c>
      <c r="U23">
        <f>'[1]Västernorrland 2024'!$B$13+'[1]Västernorrland 2023'!$B$13</f>
        <v>696</v>
      </c>
      <c r="V23"/>
      <c r="W23" s="9">
        <f>'[1]Västernorrland 2024'!$C$13</f>
        <v>328</v>
      </c>
      <c r="X23">
        <f>'[1]Västernorrland 2024'!$C$13+'[1]Västernorrland 2023'!$C$13</f>
        <v>785</v>
      </c>
      <c r="Y23"/>
      <c r="Z23">
        <f>'[1]Västernorrland 2024'!$D$13</f>
        <v>619</v>
      </c>
      <c r="AA23">
        <f>'[1]Västernorrland 2024'!$D$13+'[1]Västernorrland 2023'!$D$13</f>
        <v>1481</v>
      </c>
      <c r="AB23"/>
      <c r="AC23" s="25">
        <f>'[1]Västernorrland 2024'!$G$41</f>
        <v>0.56973995271867617</v>
      </c>
      <c r="AD23" s="25">
        <f>'[1]Västernorrland 2024'!$O$41</f>
        <v>0.75387420237010028</v>
      </c>
      <c r="AE23" s="25"/>
      <c r="AF23" s="25">
        <f>'[1]Västernorrland 2024'!$H$41</f>
        <v>0.5</v>
      </c>
      <c r="AG23" s="25">
        <f>'[1]Västernorrland 2024'!$P$41</f>
        <v>0.70221843003412965</v>
      </c>
      <c r="AH23" s="25"/>
      <c r="AI23" s="25">
        <f>'[1]Västernorrland 2024'!$I$41</f>
        <v>0.53394706559263516</v>
      </c>
      <c r="AJ23" s="25">
        <f>'[1]Västernorrland 2024'!$Q$41</f>
        <v>0.72719259585720586</v>
      </c>
      <c r="AK23"/>
      <c r="AL23" s="2">
        <f>'[1]Västernorrland 2024'!$B$6</f>
        <v>1393</v>
      </c>
      <c r="AM23" s="26"/>
      <c r="AN23" s="2">
        <f>'[1]Västernorrland 2024'!$C$6</f>
        <v>1291</v>
      </c>
      <c r="AO23" s="26"/>
      <c r="AP23" s="2">
        <f>'[1]Västernorrland 2024'!$D$6</f>
        <v>2684</v>
      </c>
      <c r="AQ23"/>
      <c r="AR23" s="15">
        <f>'[1]Västernorrland 2024'!$B$5/'[1]Västernorrland 2024'!$B$6</f>
        <v>0.30366116295764539</v>
      </c>
      <c r="AS23" s="19">
        <f>('[1]Västernorrland 2024'!$B$5+'[1]Västernorrland 2023'!$B$5)/'[1]Västernorrland 2024'!$B$6</f>
        <v>0.7875089734386217</v>
      </c>
      <c r="AT23" s="19"/>
      <c r="AU23" s="15">
        <f>'[1]Västernorrland 2024'!$C$5/'[1]Västernorrland 2024'!$C$6</f>
        <v>0.34546862896979086</v>
      </c>
      <c r="AV23" s="19">
        <f>('[1]Västernorrland 2024'!$C$5+'[1]Västernorrland 2023'!$C$5)/'[1]Västernorrland 2024'!$C$6</f>
        <v>0.90782339271882262</v>
      </c>
      <c r="AW23" s="15"/>
      <c r="AX23" s="15">
        <f>'[1]Västernorrland 2024'!$D$5/'[1]Västernorrland 2024'!$D$6</f>
        <v>0.32377049180327871</v>
      </c>
      <c r="AY23" s="15">
        <f>('[1]Västernorrland 2024'!$D$5+'[1]Västernorrland 2023'!$D$5)/'[1]Västernorrland 2024'!$D$6</f>
        <v>0.84538002980625937</v>
      </c>
      <c r="AZ23"/>
    </row>
    <row r="24" spans="1:52" x14ac:dyDescent="0.3">
      <c r="A24" s="1" t="s">
        <v>24</v>
      </c>
      <c r="B24" s="4">
        <f>'[1]Jämtland Härjedalen 2024'!$B$5</f>
        <v>440</v>
      </c>
      <c r="C24" s="4">
        <f>'[1]Jämtland Härjedalen 2024'!$B$5+'[1]Jämtland Härjedalen 2023'!$B$5</f>
        <v>683</v>
      </c>
      <c r="D24"/>
      <c r="E24" s="4">
        <f>'[1]Jämtland Härjedalen 2024'!$C$5</f>
        <v>466</v>
      </c>
      <c r="F24" s="4">
        <f>'[1]Jämtland Härjedalen 2024'!$C$5+'[1]Jämtland Härjedalen 2023'!$C$5</f>
        <v>693</v>
      </c>
      <c r="G24"/>
      <c r="H24" s="4">
        <f>'[1]Jämtland Härjedalen 2024'!$D$5</f>
        <v>906</v>
      </c>
      <c r="I24" s="4">
        <f>'[1]Jämtland Härjedalen 2024'!$D$5+'[1]Jämtland Härjedalen 2023'!$D$5</f>
        <v>1376</v>
      </c>
      <c r="J24"/>
      <c r="K24" s="24">
        <f>'[1]Jämtland Härjedalen 2024'!$B$13/'[1]Jämtland Härjedalen 2024'!$B$5</f>
        <v>0.76818181818181819</v>
      </c>
      <c r="L24" s="24">
        <f>('[1]Jämtland Härjedalen 2024'!$B$13+'[1]Jämtland Härjedalen 2023'!$B$13)/('[1]Jämtland Härjedalen 2024'!$B$5+'[1]Jämtland Härjedalen 2023'!$B$5)</f>
        <v>0.79648609077598831</v>
      </c>
      <c r="M24" s="24"/>
      <c r="N24" s="24">
        <f>'[1]Jämtland Härjedalen 2024'!$C$13/'[1]Jämtland Härjedalen 2024'!$C$5</f>
        <v>0.76609442060085842</v>
      </c>
      <c r="O24" s="24">
        <f>('[1]Jämtland Härjedalen 2024'!$C$13+'[1]Jämtland Härjedalen 2023'!$C$13)/('[1]Jämtland Härjedalen 2024'!$C$5+'[1]Jämtland Härjedalen 2023'!$C$5)</f>
        <v>0.78499278499278502</v>
      </c>
      <c r="P24" s="24"/>
      <c r="Q24" s="24">
        <f>'[1]Jämtland Härjedalen 2024'!$D$13/'[1]Jämtland Härjedalen 2024'!$D$5</f>
        <v>0.76710816777041946</v>
      </c>
      <c r="R24" s="15">
        <f>('[1]Jämtland Härjedalen 2024'!$D$13+'[1]Jämtland Härjedalen 2023'!$D$13)/('[1]Jämtland Härjedalen 2024'!$D$5+'[1]Jämtland Härjedalen 2023'!$D$5)</f>
        <v>0.79069767441860461</v>
      </c>
      <c r="S24"/>
      <c r="T24">
        <f>'[1]Jämtland Härjedalen 2024'!$B$13</f>
        <v>338</v>
      </c>
      <c r="U24">
        <f>'[1]Jämtland Härjedalen 2024'!$B$13+'[1]Jämtland Härjedalen 2023'!$B$13</f>
        <v>544</v>
      </c>
      <c r="V24"/>
      <c r="W24" s="9">
        <f>'[1]Jämtland Härjedalen 2024'!$C$13</f>
        <v>357</v>
      </c>
      <c r="X24">
        <f>'[1]Jämtland Härjedalen 2024'!$C$13+'[1]Jämtland Härjedalen 2023'!$C$13</f>
        <v>544</v>
      </c>
      <c r="Y24"/>
      <c r="Z24">
        <f>'[1]Jämtland Härjedalen 2024'!$D$13</f>
        <v>695</v>
      </c>
      <c r="AA24">
        <f>'[1]Jämtland Härjedalen 2024'!$D$13+'[1]Jämtland Härjedalen 2023'!$D$13</f>
        <v>1088</v>
      </c>
      <c r="AB24"/>
      <c r="AC24" s="25">
        <f>'[1]Jämtland Härjedalen 2024'!$G$41</f>
        <v>0.46590909090909088</v>
      </c>
      <c r="AD24" s="25">
        <f>'[1]Jämtland Härjedalen 2024'!$O$41</f>
        <v>0.38945827232796487</v>
      </c>
      <c r="AE24" s="25"/>
      <c r="AF24" s="25">
        <f>'[1]Jämtland Härjedalen 2024'!$H$41</f>
        <v>0.47639484978540775</v>
      </c>
      <c r="AG24" s="25">
        <f>'[1]Jämtland Härjedalen 2024'!$P$41</f>
        <v>0.41702741702741702</v>
      </c>
      <c r="AH24" s="25"/>
      <c r="AI24" s="25">
        <f>'[1]Jämtland Härjedalen 2024'!$I$41</f>
        <v>0.47130242825607066</v>
      </c>
      <c r="AJ24" s="25">
        <f>'[1]Jämtland Härjedalen 2024'!$Q$41</f>
        <v>0.40334302325581395</v>
      </c>
      <c r="AK24"/>
      <c r="AL24" s="2">
        <f>'[1]Jämtland Härjedalen 2024'!$B$6</f>
        <v>732</v>
      </c>
      <c r="AM24" s="26"/>
      <c r="AN24" s="2">
        <f>'[1]Jämtland Härjedalen 2024'!$C$6</f>
        <v>739</v>
      </c>
      <c r="AO24" s="26"/>
      <c r="AP24" s="2">
        <f>'[1]Jämtland Härjedalen 2024'!$D$6</f>
        <v>1471</v>
      </c>
      <c r="AQ24"/>
      <c r="AR24" s="15">
        <f>'[1]Jämtland Härjedalen 2024'!$B$5/'[1]Jämtland Härjedalen 2024'!$B$6</f>
        <v>0.60109289617486339</v>
      </c>
      <c r="AS24" s="19">
        <f>('[1]Jämtland Härjedalen 2024'!$B$5+'[1]Jämtland Härjedalen 2023'!$B$5)/'[1]Jämtland Härjedalen 2024'!$B$6</f>
        <v>0.93306010928961747</v>
      </c>
      <c r="AT24" s="19"/>
      <c r="AU24" s="15">
        <f>'[1]Jämtland Härjedalen 2024'!$C$5/'[1]Jämtland Härjedalen 2024'!$C$6</f>
        <v>0.63058186738836264</v>
      </c>
      <c r="AV24" s="19">
        <f>('[1]Jämtland Härjedalen 2024'!$C$5+'[1]Jämtland Härjedalen 2023'!$C$5)/'[1]Jämtland Härjedalen 2024'!$C$6</f>
        <v>0.93775372124492562</v>
      </c>
      <c r="AW24" s="15"/>
      <c r="AX24" s="15">
        <f>'[1]Jämtland Härjedalen 2024'!$D$5/'[1]Jämtland Härjedalen 2024'!$D$6</f>
        <v>0.61590754588715158</v>
      </c>
      <c r="AY24" s="15">
        <f>('[1]Jämtland Härjedalen 2024'!$D$5+'[1]Jämtland Härjedalen 2023'!$D$5)/'[1]Jämtland Härjedalen 2024'!$D$6</f>
        <v>0.93541808293677775</v>
      </c>
      <c r="AZ24"/>
    </row>
    <row r="25" spans="1:52" x14ac:dyDescent="0.3">
      <c r="A25" s="1" t="s">
        <v>28</v>
      </c>
      <c r="B25" s="4">
        <f>'[1]Västerbotten 2024'!$B$5</f>
        <v>799</v>
      </c>
      <c r="C25" s="4">
        <f>'[1]Västerbotten 2024'!$B$5+'[1]Västerbotten 2023'!$B$5</f>
        <v>1317</v>
      </c>
      <c r="D25"/>
      <c r="E25" s="4">
        <f>'[1]Västerbotten 2024'!$C$5</f>
        <v>880</v>
      </c>
      <c r="F25" s="4">
        <f>'[1]Västerbotten 2024'!$C$5+'[1]Västerbotten 2023'!$C$5</f>
        <v>1439</v>
      </c>
      <c r="G25"/>
      <c r="H25" s="4">
        <f>'[1]Västerbotten 2024'!$D$5</f>
        <v>1679</v>
      </c>
      <c r="I25" s="4">
        <f>'[1]Västerbotten 2024'!$D$5+'[1]Västerbotten 2023'!$D$5</f>
        <v>2756</v>
      </c>
      <c r="J25"/>
      <c r="K25" s="24">
        <f>'[1]Västerbotten 2024'!$B$13/'[1]Västerbotten 2024'!$B$5</f>
        <v>0.65581977471839803</v>
      </c>
      <c r="L25" s="24">
        <f>('[1]Västerbotten 2024'!$B$13+'[1]Västerbotten 2023'!$B$13)/('[1]Västerbotten 2024'!$B$5+'[1]Västerbotten 2023'!$B$5)</f>
        <v>0.68640850417615795</v>
      </c>
      <c r="M25" s="24"/>
      <c r="N25" s="24">
        <f>'[1]Västerbotten 2024'!$C$13/'[1]Västerbotten 2024'!$C$5</f>
        <v>0.66363636363636369</v>
      </c>
      <c r="O25" s="24">
        <f>('[1]Västerbotten 2024'!$C$13+'[1]Västerbotten 2023'!$C$13)/('[1]Västerbotten 2024'!$C$5+'[1]Västerbotten 2023'!$C$5)</f>
        <v>0.69492703266157052</v>
      </c>
      <c r="P25" s="24"/>
      <c r="Q25" s="24">
        <f>'[1]Västerbotten 2024'!$D$13/'[1]Västerbotten 2024'!$D$5</f>
        <v>0.65991661703394877</v>
      </c>
      <c r="R25" s="15">
        <f>('[1]Västerbotten 2024'!$D$13+'[1]Västerbotten 2023'!$D$13)/('[1]Västerbotten 2024'!$D$5+'[1]Västerbotten 2023'!$D$5)</f>
        <v>0.69085631349782295</v>
      </c>
      <c r="S25"/>
      <c r="T25" s="4">
        <f>'[1]Västerbotten 2024'!$B$13</f>
        <v>524</v>
      </c>
      <c r="U25" s="4">
        <f>'[1]Västerbotten 2024'!$B$13+'[1]Västerbotten 2023'!$B$13</f>
        <v>904</v>
      </c>
      <c r="V25"/>
      <c r="W25" s="9">
        <f>'[1]Västerbotten 2024'!$C$13</f>
        <v>584</v>
      </c>
      <c r="X25">
        <f>'[1]Västerbotten 2024'!$C$13+'[1]Västerbotten 2023'!$C$13</f>
        <v>1000</v>
      </c>
      <c r="Y25"/>
      <c r="Z25" s="4">
        <f>'[1]Västerbotten 2024'!$D$13</f>
        <v>1108</v>
      </c>
      <c r="AA25" s="4">
        <f>'[1]Västerbotten 2024'!$D$13+'[1]Västerbotten 2023'!$D$13</f>
        <v>1904</v>
      </c>
      <c r="AB25"/>
      <c r="AC25" s="25">
        <f>'[1]Västerbotten 2024'!$G$41</f>
        <v>1.1714643304130163</v>
      </c>
      <c r="AD25" s="25">
        <f>'[1]Västerbotten 2024'!$O$41</f>
        <v>1.0326499620349279</v>
      </c>
      <c r="AE25" s="25"/>
      <c r="AF25" s="25">
        <f>'[1]Västerbotten 2024'!$H$41</f>
        <v>0.92045454545454541</v>
      </c>
      <c r="AG25" s="25">
        <f>'[1]Västerbotten 2024'!$P$41</f>
        <v>0.79499652536483667</v>
      </c>
      <c r="AH25" s="25"/>
      <c r="AI25" s="25">
        <f>'[1]Västerbotten 2024'!$I$41</f>
        <v>1.0399047051816557</v>
      </c>
      <c r="AJ25" s="25">
        <f>'[1]Västerbotten 2024'!$Q$41</f>
        <v>0.90856313497822927</v>
      </c>
      <c r="AK25"/>
      <c r="AL25" s="2">
        <f>'[1]Västerbotten 2024'!$B$6</f>
        <v>1508</v>
      </c>
      <c r="AM25" s="26"/>
      <c r="AN25" s="2">
        <f>'[1]Västerbotten 2024'!$C$6</f>
        <v>1673</v>
      </c>
      <c r="AO25" s="26"/>
      <c r="AP25" s="2">
        <f>'[1]Västerbotten 2024'!$D$6</f>
        <v>3181</v>
      </c>
      <c r="AQ25"/>
      <c r="AR25" s="15">
        <f>'[1]Västerbotten 2024'!$B$5/'[1]Västerbotten 2024'!$B$6</f>
        <v>0.52984084880636606</v>
      </c>
      <c r="AS25" s="19">
        <f>('[1]Västerbotten 2024'!$B$5+'[1]Västerbotten 2023'!$B$5)/'[1]Västerbotten 2024'!$B$6</f>
        <v>0.87334217506631295</v>
      </c>
      <c r="AT25" s="19"/>
      <c r="AU25" s="15">
        <f>'[1]Västerbotten 2024'!$C$5/'[1]Västerbotten 2024'!$C$6</f>
        <v>0.52600119545726243</v>
      </c>
      <c r="AV25" s="19">
        <f>('[1]Västerbotten 2024'!$C$5+'[1]Västerbotten 2023'!$C$5)/'[1]Västerbotten 2024'!$C$6</f>
        <v>0.86013150029886432</v>
      </c>
      <c r="AW25" s="15"/>
      <c r="AX25" s="15">
        <f>'[1]Västerbotten 2024'!$D$5/'[1]Västerbotten 2024'!$D$6</f>
        <v>0.52782143979880536</v>
      </c>
      <c r="AY25" s="15">
        <f>('[1]Västerbotten 2024'!$D$5+'[1]Västerbotten 2023'!$D$5)/'[1]Västerbotten 2024'!$D$6</f>
        <v>0.86639421565545427</v>
      </c>
      <c r="AZ25"/>
    </row>
    <row r="26" spans="1:52" x14ac:dyDescent="0.3">
      <c r="A26" s="1" t="s">
        <v>49</v>
      </c>
      <c r="B26" s="4">
        <f>'[1]Norrbotten 2024'!$B$5</f>
        <v>604</v>
      </c>
      <c r="C26" s="4">
        <f>'[1]Norrbotten 2024'!$B$5+'[1]Norrbotten 2023'!$B$5</f>
        <v>1171</v>
      </c>
      <c r="D26"/>
      <c r="E26" s="4">
        <f>'[1]Norrbotten 2024'!$C$5</f>
        <v>651</v>
      </c>
      <c r="F26" s="4">
        <f>'[1]Norrbotten 2024'!$C$5+'[1]Norrbotten 2023'!$C$5</f>
        <v>1246</v>
      </c>
      <c r="G26"/>
      <c r="H26" s="4">
        <f>'[1]Norrbotten 2024'!$D$5</f>
        <v>1255</v>
      </c>
      <c r="I26" s="4">
        <f>'[1]Norrbotten 2024'!$D$5+'[1]Norrbotten 2023'!$D$5</f>
        <v>2417</v>
      </c>
      <c r="J26"/>
      <c r="K26" s="24">
        <f>'[1]Norrbotten 2024'!$B$13/'[1]Norrbotten 2024'!$B$5</f>
        <v>0.6258278145695364</v>
      </c>
      <c r="L26" s="24">
        <f>('[1]Norrbotten 2024'!$B$13+'[1]Norrbotten 2023'!$B$13)/('[1]Norrbotten 2024'!$B$5+'[1]Norrbotten 2023'!$B$5)</f>
        <v>0.69769427839453457</v>
      </c>
      <c r="M26" s="24"/>
      <c r="N26" s="24">
        <f>'[1]Norrbotten 2024'!$C$13/'[1]Norrbotten 2024'!$C$5</f>
        <v>0.67588325652841785</v>
      </c>
      <c r="O26" s="24">
        <f>('[1]Norrbotten 2024'!$C$13+'[1]Norrbotten 2023'!$C$13)/('[1]Norrbotten 2024'!$C$5+'[1]Norrbotten 2023'!$C$5)</f>
        <v>0.7207062600321027</v>
      </c>
      <c r="P26" s="24"/>
      <c r="Q26" s="24">
        <f>'[1]Norrbotten 2024'!$D$13/'[1]Norrbotten 2024'!$D$5</f>
        <v>0.65179282868525901</v>
      </c>
      <c r="R26" s="15">
        <f>('[1]Norrbotten 2024'!$D$13+'[1]Norrbotten 2023'!$D$13)/('[1]Norrbotten 2024'!$D$5+'[1]Norrbotten 2023'!$D$5)</f>
        <v>0.70955730244104265</v>
      </c>
      <c r="S26"/>
      <c r="T26">
        <f>'[1]Norrbotten 2024'!$B$13</f>
        <v>378</v>
      </c>
      <c r="U26">
        <f>'[1]Norrbotten 2024'!$B$13+'[1]Norrbotten 2023'!$B$13</f>
        <v>817</v>
      </c>
      <c r="V26"/>
      <c r="W26" s="9">
        <f>'[1]Norrbotten 2024'!$C$13</f>
        <v>440</v>
      </c>
      <c r="X26">
        <f>'[1]Norrbotten 2024'!$C$13+'[1]Norrbotten 2023'!$C$13</f>
        <v>898</v>
      </c>
      <c r="Y26"/>
      <c r="Z26">
        <f>'[1]Norrbotten 2024'!$D$13</f>
        <v>818</v>
      </c>
      <c r="AA26">
        <f>'[1]Norrbotten 2024'!$D$13+'[1]Norrbotten 2023'!$D$13</f>
        <v>1715</v>
      </c>
      <c r="AB26"/>
      <c r="AC26" s="25">
        <f>'[1]Norrbotten 2024'!$G$41</f>
        <v>0.75</v>
      </c>
      <c r="AD26" s="25">
        <f>'[1]Norrbotten 2024'!$O$41</f>
        <v>0.59863364645602046</v>
      </c>
      <c r="AE26" s="25"/>
      <c r="AF26" s="25">
        <f>'[1]Norrbotten 2024'!$H$41</f>
        <v>0.59907834101382484</v>
      </c>
      <c r="AG26" s="25">
        <f>'[1]Norrbotten 2024'!$P$41</f>
        <v>0.492776886035313</v>
      </c>
      <c r="AH26" s="25"/>
      <c r="AI26" s="25">
        <f>'[1]Norrbotten 2024'!$I$41</f>
        <v>0.67171314741035859</v>
      </c>
      <c r="AJ26" s="25">
        <f>'[1]Norrbotten 2024'!$Q$41</f>
        <v>0.5440628878775341</v>
      </c>
      <c r="AK26"/>
      <c r="AL26" s="2">
        <f>'[1]Norrbotten 2024'!$B$6</f>
        <v>1245</v>
      </c>
      <c r="AM26" s="26"/>
      <c r="AN26" s="2">
        <f>'[1]Norrbotten 2024'!$C$6</f>
        <v>1308</v>
      </c>
      <c r="AO26" s="26"/>
      <c r="AP26" s="2">
        <f>'[1]Norrbotten 2024'!$D$6</f>
        <v>2553</v>
      </c>
      <c r="AQ26"/>
      <c r="AR26" s="15">
        <f>'[1]Norrbotten 2024'!$B$5/'[1]Norrbotten 2024'!$B$6</f>
        <v>0.48514056224899599</v>
      </c>
      <c r="AS26" s="19">
        <f>('[1]Norrbotten 2024'!$B$5+'[1]Norrbotten 2023'!$B$5)/'[1]Norrbotten 2024'!$B$6</f>
        <v>0.94056224899598395</v>
      </c>
      <c r="AT26" s="19"/>
      <c r="AU26" s="15">
        <f>'[1]Norrbotten 2024'!$C$5/'[1]Norrbotten 2024'!$C$6</f>
        <v>0.49770642201834864</v>
      </c>
      <c r="AV26" s="19">
        <f>('[1]Norrbotten 2024'!$C$5+'[1]Norrbotten 2023'!$C$5)/'[1]Norrbotten 2024'!$C$6</f>
        <v>0.95259938837920488</v>
      </c>
      <c r="AW26" s="15"/>
      <c r="AX26" s="15">
        <f>'[1]Norrbotten 2024'!$D$5/'[1]Norrbotten 2024'!$D$6</f>
        <v>0.49157853505679594</v>
      </c>
      <c r="AY26" s="15">
        <f>('[1]Norrbotten 2024'!$D$5+'[1]Norrbotten 2023'!$D$5)/'[1]Norrbotten 2024'!$D$6</f>
        <v>0.94672933803368586</v>
      </c>
      <c r="AZ26"/>
    </row>
    <row r="27" spans="1:52" ht="14.25" thickBot="1" x14ac:dyDescent="0.35">
      <c r="A27" s="16" t="s">
        <v>25</v>
      </c>
      <c r="B27" s="17">
        <f>SUM(B6:B26)</f>
        <v>32903</v>
      </c>
      <c r="C27" s="17"/>
      <c r="D27" s="17"/>
      <c r="E27" s="17">
        <f t="shared" ref="E27:H27" si="0">SUM(E6:E26)</f>
        <v>35126</v>
      </c>
      <c r="F27" s="17"/>
      <c r="G27" s="17"/>
      <c r="H27" s="17">
        <f t="shared" si="0"/>
        <v>68029</v>
      </c>
      <c r="I27" s="17"/>
      <c r="J27" s="17"/>
      <c r="K27" s="11">
        <f>T27/B27</f>
        <v>0.68297723611828709</v>
      </c>
      <c r="L27" s="11"/>
      <c r="M27" s="11"/>
      <c r="N27" s="11">
        <f t="shared" ref="N27:Q27" si="1">W27/E27</f>
        <v>0.70751010647383705</v>
      </c>
      <c r="O27" s="11"/>
      <c r="P27" s="11"/>
      <c r="Q27" s="11">
        <f t="shared" si="1"/>
        <v>0.69564450454953031</v>
      </c>
      <c r="R27" s="11"/>
      <c r="S27" s="17"/>
      <c r="T27" s="17">
        <f>SUM(T6:T26)</f>
        <v>22472</v>
      </c>
      <c r="U27" s="17"/>
      <c r="V27" s="17"/>
      <c r="W27" s="17">
        <f t="shared" ref="W27:Z27" si="2">SUM(W6:W26)</f>
        <v>24852</v>
      </c>
      <c r="X27" s="17"/>
      <c r="Y27" s="17"/>
      <c r="Z27" s="17">
        <f t="shared" si="2"/>
        <v>47324</v>
      </c>
      <c r="AA27" s="17"/>
      <c r="AB27" s="17"/>
      <c r="AC27" s="27">
        <f>('[1]Blekinge 2024'!G39+'[1]Dalarna 2024'!G39+'[1]Gotland 2024'!G39+'[1]Gävleborg 2024'!G39+'[1]Halland 2024'!G39+'[1]Jämtland Härjedalen 2024'!G39+'[1]Jönköping 2024'!G39+'[1]Kalmar 2024'!G39+'[1]Kronoberg 2024'!G39+'[1]Norrbotten 2024'!G39+'[1]Skåne 2024'!G39+'[1]Stockholm 2024'!G39+'[1]Sörmland 2024'!G39+'[1]Uppsala 2024'!G39+'[1]Värmland 2024'!G39+'[1]Västerbotten 2024'!G39+'[1]Västmanland 2024'!G39+'[1]Västra Götaland 2024'!G39+'[1]Örebro 2024'!G39+'[1]Östergötland 2024'!G39)/B27</f>
        <v>0.65507704464638483</v>
      </c>
      <c r="AD27" s="27"/>
      <c r="AE27" s="27"/>
      <c r="AF27" s="27">
        <f>('[1]Blekinge 2024'!H39+'[1]Dalarna 2024'!H39+'[1]Gotland 2024'!H39+'[1]Gävleborg 2024'!H39+'[1]Halland 2024'!H39+'[1]Jämtland Härjedalen 2024'!H39+'[1]Jönköping 2024'!H39+'[1]Kalmar 2024'!H39+'[1]Kronoberg 2024'!H39+'[1]Norrbotten 2024'!H39+'[1]Skåne 2024'!H39+'[1]Stockholm 2024'!H39+'[1]Sörmland 2024'!H39+'[1]Uppsala 2024'!H39+'[1]Värmland 2024'!H39+'[1]Västerbotten 2024'!H39+'[1]Västmanland 2024'!H39+'[1]Västra Götaland 2024'!H39+'[1]Örebro 2024'!H39+'[1]Östergötland 2024'!H39)/E27</f>
        <v>0.58045322553094569</v>
      </c>
      <c r="AG27" s="27"/>
      <c r="AH27" s="27"/>
      <c r="AI27" s="27">
        <f>('[1]Blekinge 2024'!I39+'[1]Dalarna 2024'!I39+'[1]Gotland 2024'!I39+'[1]Gävleborg 2024'!I39+'[1]Halland 2024'!I39+'[1]Jämtland Härjedalen 2024'!I39+'[1]Jönköping 2024'!I39+'[1]Kalmar 2024'!I39+'[1]Kronoberg 2024'!I39+'[1]Norrbotten 2024'!I39+'[1]Skåne 2024'!I39+'[1]Stockholm 2024'!I39+'[1]Sörmland 2024'!I39+'[1]Uppsala 2024'!I39+'[1]Värmland 2024'!I39+'[1]Västerbotten 2024'!I39+'[1]Västmanland 2024'!I39+'[1]Västra Götaland 2024'!I39+'[1]Örebro 2024'!I39+'[1]Östergötland 2024'!I39)/H27</f>
        <v>0.61654588484322859</v>
      </c>
      <c r="AJ27" s="27"/>
      <c r="AK27" s="17"/>
      <c r="AL27" s="28">
        <f>SUM(AL6:AL26)</f>
        <v>61309</v>
      </c>
      <c r="AM27" s="28"/>
      <c r="AN27" s="28">
        <f t="shared" ref="AN27:AP27" si="3">SUM(AN6:AN26)</f>
        <v>64547</v>
      </c>
      <c r="AO27" s="28"/>
      <c r="AP27" s="28">
        <f t="shared" si="3"/>
        <v>125856</v>
      </c>
      <c r="AQ27" s="16"/>
      <c r="AR27" s="18">
        <f>B27/AL27</f>
        <v>0.53667487644554634</v>
      </c>
      <c r="AS27" s="18"/>
      <c r="AT27" s="18"/>
      <c r="AU27" s="18">
        <f>E27/AN27</f>
        <v>0.54419260383906298</v>
      </c>
      <c r="AV27" s="18"/>
      <c r="AW27" s="18"/>
      <c r="AX27" s="18">
        <f>H27/AP27</f>
        <v>0.54053044749555046</v>
      </c>
      <c r="AY27" s="18"/>
      <c r="AZ27"/>
    </row>
    <row r="28" spans="1:52" x14ac:dyDescent="0.3">
      <c r="A28" t="s">
        <v>60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x14ac:dyDescent="0.3">
      <c r="A29" t="s">
        <v>56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A54CB-ADC4-4E73-A8B8-A561E2E35270}">
  <dimension ref="A1:AE28"/>
  <sheetViews>
    <sheetView workbookViewId="0">
      <selection activeCell="A3" sqref="A3:AD4"/>
    </sheetView>
  </sheetViews>
  <sheetFormatPr defaultRowHeight="13.5" x14ac:dyDescent="0.3"/>
  <cols>
    <col min="1" max="1" width="28.1640625" style="40" customWidth="1"/>
    <col min="2" max="2" width="9.33203125" style="40"/>
    <col min="3" max="3" width="3.6640625" style="40" customWidth="1"/>
    <col min="4" max="4" width="9.33203125" style="40"/>
    <col min="5" max="5" width="3.6640625" style="40" customWidth="1"/>
    <col min="6" max="6" width="9.33203125" style="40"/>
    <col min="7" max="7" width="3.6640625" style="40" customWidth="1"/>
    <col min="8" max="8" width="9.33203125" style="40"/>
    <col min="9" max="9" width="3.6640625" style="40" customWidth="1"/>
    <col min="10" max="10" width="9.33203125" style="40"/>
    <col min="11" max="11" width="3.6640625" style="40" customWidth="1"/>
    <col min="12" max="12" width="9.33203125" style="40"/>
    <col min="13" max="13" width="3.6640625" style="40" customWidth="1"/>
    <col min="14" max="14" width="9.33203125" style="40"/>
    <col min="15" max="15" width="3.6640625" style="40" customWidth="1"/>
    <col min="16" max="16" width="9.33203125" style="40"/>
    <col min="17" max="17" width="3.6640625" style="40" customWidth="1"/>
    <col min="18" max="18" width="9.33203125" style="40"/>
    <col min="19" max="19" width="3.6640625" style="40" customWidth="1"/>
    <col min="20" max="20" width="9.33203125" style="40"/>
    <col min="21" max="21" width="3.6640625" style="40" customWidth="1"/>
    <col min="22" max="22" width="9.33203125" style="40"/>
    <col min="23" max="23" width="3.6640625" style="40" customWidth="1"/>
    <col min="24" max="24" width="9.33203125" style="40"/>
    <col min="25" max="25" width="3.6640625" style="40" customWidth="1"/>
    <col min="26" max="26" width="9.33203125" style="40"/>
    <col min="27" max="27" width="3.6640625" style="40" customWidth="1"/>
    <col min="28" max="28" width="9.33203125" style="40"/>
    <col min="29" max="29" width="3.6640625" style="40" customWidth="1"/>
    <col min="30" max="16384" width="9.33203125" style="40"/>
  </cols>
  <sheetData>
    <row r="1" spans="1:31" x14ac:dyDescent="0.3">
      <c r="A1" t="s">
        <v>61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ht="14.25" thickBot="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ht="14.25" thickBot="1" x14ac:dyDescent="0.35">
      <c r="A3" s="41" t="s">
        <v>0</v>
      </c>
      <c r="B3" s="42" t="s">
        <v>1</v>
      </c>
      <c r="C3" s="42"/>
      <c r="D3" s="42"/>
      <c r="E3" s="42"/>
      <c r="F3" s="42"/>
      <c r="G3" s="41"/>
      <c r="H3" s="42" t="s">
        <v>31</v>
      </c>
      <c r="I3" s="42"/>
      <c r="J3" s="42"/>
      <c r="K3" s="42"/>
      <c r="L3" s="42"/>
      <c r="M3" s="41"/>
      <c r="N3" s="42" t="s">
        <v>2</v>
      </c>
      <c r="O3" s="42"/>
      <c r="P3" s="42"/>
      <c r="Q3" s="42"/>
      <c r="R3" s="42"/>
      <c r="S3" s="41"/>
      <c r="T3" s="41" t="s">
        <v>35</v>
      </c>
      <c r="U3" s="41"/>
      <c r="V3" s="44"/>
      <c r="W3" s="44"/>
      <c r="X3" s="44"/>
      <c r="Y3" s="41"/>
      <c r="Z3" s="44" t="s">
        <v>5</v>
      </c>
      <c r="AA3" s="44"/>
      <c r="AB3" s="44"/>
      <c r="AC3" s="44"/>
      <c r="AD3" s="44"/>
      <c r="AE3"/>
    </row>
    <row r="4" spans="1:31" ht="14.25" thickBot="1" x14ac:dyDescent="0.35">
      <c r="A4" s="43"/>
      <c r="B4" s="44" t="s">
        <v>6</v>
      </c>
      <c r="C4" s="44"/>
      <c r="D4" s="44" t="s">
        <v>7</v>
      </c>
      <c r="E4" s="44"/>
      <c r="F4" s="44" t="s">
        <v>8</v>
      </c>
      <c r="G4" s="43"/>
      <c r="H4" s="44" t="s">
        <v>6</v>
      </c>
      <c r="I4" s="44"/>
      <c r="J4" s="44" t="s">
        <v>7</v>
      </c>
      <c r="K4" s="44"/>
      <c r="L4" s="44" t="s">
        <v>8</v>
      </c>
      <c r="M4" s="43"/>
      <c r="N4" s="44" t="s">
        <v>6</v>
      </c>
      <c r="O4" s="44"/>
      <c r="P4" s="44" t="s">
        <v>7</v>
      </c>
      <c r="Q4" s="44"/>
      <c r="R4" s="44" t="s">
        <v>8</v>
      </c>
      <c r="S4" s="43"/>
      <c r="T4" s="45" t="s">
        <v>6</v>
      </c>
      <c r="U4" s="41"/>
      <c r="V4" s="44" t="s">
        <v>7</v>
      </c>
      <c r="W4" s="41"/>
      <c r="X4" s="44" t="s">
        <v>8</v>
      </c>
      <c r="Y4" s="43"/>
      <c r="Z4" s="45" t="s">
        <v>6</v>
      </c>
      <c r="AA4" s="45"/>
      <c r="AB4" s="44" t="s">
        <v>7</v>
      </c>
      <c r="AC4" s="44"/>
      <c r="AD4" s="44" t="s">
        <v>8</v>
      </c>
      <c r="AE4"/>
    </row>
    <row r="5" spans="1:31" x14ac:dyDescent="0.3">
      <c r="A5" s="1" t="s">
        <v>46</v>
      </c>
      <c r="B5" s="4">
        <v>13820</v>
      </c>
      <c r="C5"/>
      <c r="D5" s="29">
        <v>14601</v>
      </c>
      <c r="E5"/>
      <c r="F5" s="29">
        <v>28421</v>
      </c>
      <c r="G5"/>
      <c r="H5">
        <v>10443</v>
      </c>
      <c r="I5"/>
      <c r="J5">
        <v>11403</v>
      </c>
      <c r="K5"/>
      <c r="L5" s="9">
        <v>21846</v>
      </c>
      <c r="M5"/>
      <c r="N5" s="19">
        <v>0.75564399421128803</v>
      </c>
      <c r="O5" s="19"/>
      <c r="P5" s="19">
        <v>0.78097390589685634</v>
      </c>
      <c r="Q5" s="19"/>
      <c r="R5" s="19">
        <v>0.76865697899440555</v>
      </c>
      <c r="S5"/>
      <c r="T5" s="2">
        <v>14273</v>
      </c>
      <c r="U5" s="2"/>
      <c r="V5" s="2">
        <v>15150</v>
      </c>
      <c r="W5" s="2"/>
      <c r="X5" s="2">
        <v>29423</v>
      </c>
      <c r="Y5" s="19"/>
      <c r="Z5" s="15">
        <v>0.9682617529601345</v>
      </c>
      <c r="AA5" s="15"/>
      <c r="AB5" s="15">
        <v>0.96376237623762373</v>
      </c>
      <c r="AC5" s="15"/>
      <c r="AD5" s="15">
        <v>0.96594500900655944</v>
      </c>
      <c r="AE5"/>
    </row>
    <row r="6" spans="1:31" x14ac:dyDescent="0.3">
      <c r="A6" s="1" t="s">
        <v>29</v>
      </c>
      <c r="B6" s="4">
        <v>2219</v>
      </c>
      <c r="C6"/>
      <c r="D6" s="4">
        <v>2397</v>
      </c>
      <c r="E6"/>
      <c r="F6" s="4">
        <v>4616</v>
      </c>
      <c r="G6"/>
      <c r="H6">
        <v>1733</v>
      </c>
      <c r="I6"/>
      <c r="J6">
        <v>1862</v>
      </c>
      <c r="K6"/>
      <c r="L6" s="9">
        <v>3595</v>
      </c>
      <c r="M6"/>
      <c r="N6" s="19">
        <v>0.78098242451554756</v>
      </c>
      <c r="O6" s="19"/>
      <c r="P6" s="19">
        <v>0.77680433875677934</v>
      </c>
      <c r="Q6" s="19"/>
      <c r="R6" s="19">
        <v>0.77881282495667248</v>
      </c>
      <c r="S6"/>
      <c r="T6" s="2">
        <v>2338</v>
      </c>
      <c r="U6" s="2"/>
      <c r="V6" s="2">
        <v>2583</v>
      </c>
      <c r="W6" s="2"/>
      <c r="X6" s="2">
        <v>4921</v>
      </c>
      <c r="Y6" s="19"/>
      <c r="Z6" s="15">
        <v>0.94910179640718562</v>
      </c>
      <c r="AA6" s="15"/>
      <c r="AB6" s="15">
        <v>0.92799070847851339</v>
      </c>
      <c r="AC6" s="15"/>
      <c r="AD6" s="15">
        <v>0.93802072749441168</v>
      </c>
      <c r="AE6"/>
    </row>
    <row r="7" spans="1:31" x14ac:dyDescent="0.3">
      <c r="A7" s="1" t="s">
        <v>10</v>
      </c>
      <c r="B7" s="4">
        <v>1703</v>
      </c>
      <c r="C7"/>
      <c r="D7" s="4">
        <v>1801</v>
      </c>
      <c r="E7"/>
      <c r="F7" s="4">
        <v>3504</v>
      </c>
      <c r="G7"/>
      <c r="H7">
        <v>1241</v>
      </c>
      <c r="I7"/>
      <c r="J7">
        <v>1390</v>
      </c>
      <c r="K7"/>
      <c r="L7" s="9">
        <v>2631</v>
      </c>
      <c r="M7"/>
      <c r="N7" s="19">
        <v>0.72871403405754553</v>
      </c>
      <c r="O7" s="19"/>
      <c r="P7" s="19">
        <v>0.77179344808439754</v>
      </c>
      <c r="Q7" s="19"/>
      <c r="R7" s="19">
        <v>0.75085616438356162</v>
      </c>
      <c r="S7"/>
      <c r="T7" s="2">
        <v>1855</v>
      </c>
      <c r="U7" s="2"/>
      <c r="V7" s="2">
        <v>1936</v>
      </c>
      <c r="W7" s="2"/>
      <c r="X7" s="2">
        <v>3791</v>
      </c>
      <c r="Y7" s="19"/>
      <c r="Z7" s="15">
        <v>0.91805929919137463</v>
      </c>
      <c r="AA7" s="15"/>
      <c r="AB7" s="15">
        <v>0.93026859504132231</v>
      </c>
      <c r="AC7" s="15"/>
      <c r="AD7" s="15">
        <v>0.92429438142970188</v>
      </c>
      <c r="AE7"/>
    </row>
    <row r="8" spans="1:31" x14ac:dyDescent="0.3">
      <c r="A8" s="1" t="s">
        <v>52</v>
      </c>
      <c r="B8" s="4">
        <v>1801</v>
      </c>
      <c r="C8"/>
      <c r="D8" s="29">
        <v>1834</v>
      </c>
      <c r="E8"/>
      <c r="F8" s="29">
        <v>3635</v>
      </c>
      <c r="G8"/>
      <c r="H8">
        <v>1271</v>
      </c>
      <c r="I8"/>
      <c r="J8">
        <v>1364</v>
      </c>
      <c r="K8"/>
      <c r="L8" s="9">
        <v>2635</v>
      </c>
      <c r="M8"/>
      <c r="N8" s="19">
        <v>0.70571904497501392</v>
      </c>
      <c r="O8" s="19"/>
      <c r="P8" s="19">
        <v>0.7437295528898582</v>
      </c>
      <c r="Q8" s="19"/>
      <c r="R8" s="19">
        <v>0.72489683631361757</v>
      </c>
      <c r="S8"/>
      <c r="T8" s="2">
        <v>2819</v>
      </c>
      <c r="U8" s="2"/>
      <c r="V8" s="2">
        <v>2897</v>
      </c>
      <c r="W8" s="2"/>
      <c r="X8" s="2">
        <v>5716</v>
      </c>
      <c r="Y8" s="19"/>
      <c r="Z8" s="15">
        <v>0.63887903511883648</v>
      </c>
      <c r="AA8" s="15"/>
      <c r="AB8" s="15">
        <v>0.63306869175008629</v>
      </c>
      <c r="AC8" s="15"/>
      <c r="AD8" s="15">
        <v>0.63593421973407982</v>
      </c>
      <c r="AE8"/>
    </row>
    <row r="9" spans="1:31" x14ac:dyDescent="0.3">
      <c r="A9" s="1" t="s">
        <v>12</v>
      </c>
      <c r="B9" s="4">
        <v>2052</v>
      </c>
      <c r="C9"/>
      <c r="D9" s="4">
        <v>2302</v>
      </c>
      <c r="E9"/>
      <c r="F9" s="4">
        <v>4354</v>
      </c>
      <c r="G9"/>
      <c r="H9">
        <v>1399</v>
      </c>
      <c r="I9"/>
      <c r="J9">
        <v>1644</v>
      </c>
      <c r="K9"/>
      <c r="L9" s="9">
        <v>3043</v>
      </c>
      <c r="M9"/>
      <c r="N9" s="19">
        <v>0.68177387914230014</v>
      </c>
      <c r="O9" s="19"/>
      <c r="P9" s="19">
        <v>0.71416159860990447</v>
      </c>
      <c r="Q9" s="19"/>
      <c r="R9" s="19">
        <v>0.69889756545705095</v>
      </c>
      <c r="S9"/>
      <c r="T9" s="2">
        <v>2149</v>
      </c>
      <c r="U9" s="2"/>
      <c r="V9" s="2">
        <v>2429</v>
      </c>
      <c r="W9" s="2"/>
      <c r="X9" s="2">
        <v>4578</v>
      </c>
      <c r="Y9" s="19"/>
      <c r="Z9" s="15">
        <v>0.95486272684969753</v>
      </c>
      <c r="AA9" s="15"/>
      <c r="AB9" s="15">
        <v>0.9477151090983944</v>
      </c>
      <c r="AC9" s="15"/>
      <c r="AD9" s="15">
        <v>0.95107033639143734</v>
      </c>
      <c r="AE9"/>
    </row>
    <row r="10" spans="1:31" x14ac:dyDescent="0.3">
      <c r="A10" s="6" t="s">
        <v>13</v>
      </c>
      <c r="B10" s="4">
        <v>1116</v>
      </c>
      <c r="C10"/>
      <c r="D10" s="4">
        <v>1174</v>
      </c>
      <c r="E10"/>
      <c r="F10" s="4">
        <v>2290</v>
      </c>
      <c r="G10"/>
      <c r="H10">
        <v>816</v>
      </c>
      <c r="I10"/>
      <c r="J10">
        <v>845</v>
      </c>
      <c r="K10"/>
      <c r="L10" s="9">
        <v>1661</v>
      </c>
      <c r="M10"/>
      <c r="N10" s="19">
        <v>0.73118279569892475</v>
      </c>
      <c r="O10" s="19"/>
      <c r="P10" s="19">
        <v>0.71976149914821119</v>
      </c>
      <c r="Q10" s="19"/>
      <c r="R10" s="19">
        <v>0.72532751091703052</v>
      </c>
      <c r="S10"/>
      <c r="T10" s="2">
        <v>1176</v>
      </c>
      <c r="U10" s="2"/>
      <c r="V10" s="2">
        <v>1259</v>
      </c>
      <c r="W10" s="2"/>
      <c r="X10" s="2">
        <v>2435</v>
      </c>
      <c r="Y10" s="19"/>
      <c r="Z10" s="15">
        <v>0.94897959183673475</v>
      </c>
      <c r="AA10" s="15"/>
      <c r="AB10" s="15">
        <v>0.93248610007942812</v>
      </c>
      <c r="AC10" s="15"/>
      <c r="AD10" s="15">
        <v>0.94045174537987675</v>
      </c>
      <c r="AE10"/>
    </row>
    <row r="11" spans="1:31" x14ac:dyDescent="0.3">
      <c r="A11" s="1" t="s">
        <v>14</v>
      </c>
      <c r="B11" s="4">
        <v>1172</v>
      </c>
      <c r="C11"/>
      <c r="D11" s="4">
        <v>1188</v>
      </c>
      <c r="E11"/>
      <c r="F11" s="4">
        <v>2360</v>
      </c>
      <c r="G11"/>
      <c r="H11">
        <v>846</v>
      </c>
      <c r="I11"/>
      <c r="J11">
        <v>911</v>
      </c>
      <c r="K11"/>
      <c r="L11" s="9">
        <v>1757</v>
      </c>
      <c r="M11"/>
      <c r="N11" s="19">
        <v>0.72184300341296925</v>
      </c>
      <c r="O11" s="19"/>
      <c r="P11" s="19">
        <v>0.76683501683501687</v>
      </c>
      <c r="Q11" s="19"/>
      <c r="R11" s="19">
        <v>0.74449152542372876</v>
      </c>
      <c r="S11"/>
      <c r="T11" s="2">
        <v>1426</v>
      </c>
      <c r="U11" s="2"/>
      <c r="V11" s="2">
        <v>1465</v>
      </c>
      <c r="W11" s="2"/>
      <c r="X11" s="2">
        <v>2891</v>
      </c>
      <c r="Y11" s="19"/>
      <c r="Z11" s="15">
        <v>0.82187938288920059</v>
      </c>
      <c r="AA11" s="15"/>
      <c r="AB11" s="15">
        <v>0.81092150170648469</v>
      </c>
      <c r="AC11" s="15"/>
      <c r="AD11" s="15">
        <v>0.81632653061224492</v>
      </c>
      <c r="AE11"/>
    </row>
    <row r="12" spans="1:31" x14ac:dyDescent="0.3">
      <c r="A12" s="1" t="s">
        <v>53</v>
      </c>
      <c r="B12" s="4">
        <v>269</v>
      </c>
      <c r="C12"/>
      <c r="D12" s="29">
        <v>266</v>
      </c>
      <c r="E12"/>
      <c r="F12" s="29">
        <v>535</v>
      </c>
      <c r="G12"/>
      <c r="H12">
        <v>199</v>
      </c>
      <c r="I12"/>
      <c r="J12">
        <v>215</v>
      </c>
      <c r="K12"/>
      <c r="L12" s="9">
        <v>414</v>
      </c>
      <c r="M12"/>
      <c r="N12" s="19">
        <v>0.7397769516728625</v>
      </c>
      <c r="O12" s="19"/>
      <c r="P12" s="19">
        <v>0.80827067669172936</v>
      </c>
      <c r="Q12" s="19"/>
      <c r="R12" s="19">
        <v>0.77383177570093453</v>
      </c>
      <c r="S12"/>
      <c r="T12" s="2">
        <v>350</v>
      </c>
      <c r="U12" s="2"/>
      <c r="V12" s="2">
        <v>350</v>
      </c>
      <c r="W12" s="2"/>
      <c r="X12" s="2">
        <v>700</v>
      </c>
      <c r="Y12" s="19"/>
      <c r="Z12" s="15">
        <v>0.76857142857142857</v>
      </c>
      <c r="AA12" s="15"/>
      <c r="AB12" s="15">
        <v>0.76</v>
      </c>
      <c r="AC12" s="15"/>
      <c r="AD12" s="15">
        <v>0.76428571428571423</v>
      </c>
      <c r="AE12"/>
    </row>
    <row r="13" spans="1:31" x14ac:dyDescent="0.3">
      <c r="A13" s="1" t="s">
        <v>16</v>
      </c>
      <c r="B13" s="4">
        <v>795</v>
      </c>
      <c r="C13"/>
      <c r="D13" s="4">
        <v>826</v>
      </c>
      <c r="E13"/>
      <c r="F13" s="4">
        <v>1621</v>
      </c>
      <c r="G13"/>
      <c r="H13">
        <v>517</v>
      </c>
      <c r="I13"/>
      <c r="J13">
        <v>570</v>
      </c>
      <c r="K13"/>
      <c r="L13" s="9">
        <v>1087</v>
      </c>
      <c r="M13"/>
      <c r="N13" s="19">
        <v>0.650314465408805</v>
      </c>
      <c r="O13" s="19"/>
      <c r="P13" s="19">
        <v>0.69007263922518158</v>
      </c>
      <c r="Q13" s="19"/>
      <c r="R13" s="19">
        <v>0.67057371992597159</v>
      </c>
      <c r="S13"/>
      <c r="T13" s="2">
        <v>890</v>
      </c>
      <c r="U13" s="2"/>
      <c r="V13" s="2">
        <v>929</v>
      </c>
      <c r="W13" s="2"/>
      <c r="X13" s="2">
        <v>1819</v>
      </c>
      <c r="Y13" s="19"/>
      <c r="Z13" s="15">
        <v>0.8932584269662921</v>
      </c>
      <c r="AA13" s="15"/>
      <c r="AB13" s="15">
        <v>0.88912809472551135</v>
      </c>
      <c r="AC13" s="15"/>
      <c r="AD13" s="15">
        <v>0.89114898295766909</v>
      </c>
      <c r="AE13"/>
    </row>
    <row r="14" spans="1:31" x14ac:dyDescent="0.3">
      <c r="A14" s="1" t="s">
        <v>54</v>
      </c>
      <c r="B14" s="4">
        <v>7008</v>
      </c>
      <c r="C14"/>
      <c r="D14" s="29">
        <v>7477</v>
      </c>
      <c r="E14"/>
      <c r="F14" s="29">
        <v>14485</v>
      </c>
      <c r="G14"/>
      <c r="H14" s="9">
        <v>4515</v>
      </c>
      <c r="I14"/>
      <c r="J14" s="9">
        <v>4949</v>
      </c>
      <c r="K14"/>
      <c r="L14" s="9">
        <v>9464</v>
      </c>
      <c r="M14"/>
      <c r="N14" s="19">
        <v>0.64426369863013699</v>
      </c>
      <c r="O14" s="19"/>
      <c r="P14" s="19">
        <v>0.66189648254647582</v>
      </c>
      <c r="Q14" s="19"/>
      <c r="R14" s="19">
        <v>0.6533655505695547</v>
      </c>
      <c r="S14"/>
      <c r="T14" s="2">
        <v>8530</v>
      </c>
      <c r="U14" s="2"/>
      <c r="V14" s="2">
        <v>8992</v>
      </c>
      <c r="W14" s="2"/>
      <c r="X14" s="2">
        <v>17522</v>
      </c>
      <c r="Y14" s="19"/>
      <c r="Z14" s="15">
        <v>0.82157092614302463</v>
      </c>
      <c r="AA14" s="15"/>
      <c r="AB14" s="15">
        <v>0.83151690391459077</v>
      </c>
      <c r="AC14" s="15"/>
      <c r="AD14" s="15">
        <v>0.82667503709622192</v>
      </c>
      <c r="AE14"/>
    </row>
    <row r="15" spans="1:31" x14ac:dyDescent="0.3">
      <c r="A15" s="6" t="s">
        <v>18</v>
      </c>
      <c r="B15" s="4">
        <v>1950</v>
      </c>
      <c r="C15"/>
      <c r="D15" s="4">
        <v>1988</v>
      </c>
      <c r="E15"/>
      <c r="F15" s="4">
        <v>3938</v>
      </c>
      <c r="G15"/>
      <c r="H15">
        <v>1414</v>
      </c>
      <c r="I15"/>
      <c r="J15">
        <v>1503</v>
      </c>
      <c r="K15"/>
      <c r="L15" s="9">
        <v>2917</v>
      </c>
      <c r="M15"/>
      <c r="N15" s="19">
        <v>0.72512820512820508</v>
      </c>
      <c r="O15" s="19"/>
      <c r="P15" s="19">
        <v>0.75603621730382298</v>
      </c>
      <c r="Q15" s="19"/>
      <c r="R15" s="19">
        <v>0.74073133570340277</v>
      </c>
      <c r="S15"/>
      <c r="T15" s="2">
        <v>2134</v>
      </c>
      <c r="U15" s="2"/>
      <c r="V15" s="2">
        <v>2177</v>
      </c>
      <c r="W15" s="2"/>
      <c r="X15" s="2">
        <v>4311</v>
      </c>
      <c r="Y15" s="19"/>
      <c r="Z15" s="15">
        <v>0.91377694470477977</v>
      </c>
      <c r="AA15" s="15"/>
      <c r="AB15" s="15">
        <v>0.91318327974276525</v>
      </c>
      <c r="AC15" s="15"/>
      <c r="AD15" s="15">
        <v>0.91347715147297615</v>
      </c>
      <c r="AE15"/>
    </row>
    <row r="16" spans="1:31" x14ac:dyDescent="0.3">
      <c r="A16" s="1" t="s">
        <v>19</v>
      </c>
      <c r="B16" s="4">
        <v>9428</v>
      </c>
      <c r="C16"/>
      <c r="D16" s="4">
        <v>9820</v>
      </c>
      <c r="E16"/>
      <c r="F16" s="4">
        <v>19248</v>
      </c>
      <c r="G16"/>
      <c r="H16">
        <v>6823</v>
      </c>
      <c r="I16"/>
      <c r="J16">
        <v>7347</v>
      </c>
      <c r="K16"/>
      <c r="L16" s="9">
        <v>14170</v>
      </c>
      <c r="M16"/>
      <c r="N16" s="19">
        <v>0.72369537547730167</v>
      </c>
      <c r="O16" s="19"/>
      <c r="P16" s="19">
        <v>0.74816700610997966</v>
      </c>
      <c r="Q16" s="19"/>
      <c r="R16" s="19">
        <v>0.73618038237738981</v>
      </c>
      <c r="S16"/>
      <c r="T16" s="2">
        <v>10129</v>
      </c>
      <c r="U16" s="2"/>
      <c r="V16" s="2">
        <v>10633</v>
      </c>
      <c r="W16" s="2"/>
      <c r="X16" s="2">
        <v>20762</v>
      </c>
      <c r="Y16" s="19"/>
      <c r="Z16" s="15">
        <v>0.93079277322539244</v>
      </c>
      <c r="AA16" s="15"/>
      <c r="AB16" s="15">
        <v>0.92353992288159503</v>
      </c>
      <c r="AC16" s="15"/>
      <c r="AD16" s="15">
        <v>0.92707831615451308</v>
      </c>
      <c r="AE16"/>
    </row>
    <row r="17" spans="1:31" x14ac:dyDescent="0.3">
      <c r="A17" s="1" t="s">
        <v>48</v>
      </c>
      <c r="B17" s="4">
        <v>1238</v>
      </c>
      <c r="C17"/>
      <c r="D17" s="4">
        <v>1373</v>
      </c>
      <c r="E17"/>
      <c r="F17" s="4">
        <v>2611</v>
      </c>
      <c r="G17"/>
      <c r="H17">
        <v>795</v>
      </c>
      <c r="I17"/>
      <c r="J17">
        <v>948</v>
      </c>
      <c r="K17"/>
      <c r="L17" s="9">
        <v>1743</v>
      </c>
      <c r="M17"/>
      <c r="N17" s="19">
        <v>0.64216478190630044</v>
      </c>
      <c r="O17" s="19"/>
      <c r="P17" s="19">
        <v>0.69045884923525125</v>
      </c>
      <c r="Q17" s="19"/>
      <c r="R17" s="19">
        <v>0.66756032171581769</v>
      </c>
      <c r="S17"/>
      <c r="T17" s="2">
        <v>1557</v>
      </c>
      <c r="U17" s="2"/>
      <c r="V17" s="2">
        <v>1702</v>
      </c>
      <c r="W17" s="2"/>
      <c r="X17" s="2">
        <v>3259</v>
      </c>
      <c r="Y17" s="19"/>
      <c r="Z17" s="15">
        <v>0.79511881824020547</v>
      </c>
      <c r="AA17" s="15"/>
      <c r="AB17" s="15">
        <v>0.8066980023501763</v>
      </c>
      <c r="AC17" s="15"/>
      <c r="AD17" s="15">
        <v>0.80116600184105558</v>
      </c>
      <c r="AE17"/>
    </row>
    <row r="18" spans="1:31" x14ac:dyDescent="0.3">
      <c r="A18" s="1" t="s">
        <v>20</v>
      </c>
      <c r="B18" s="4">
        <v>1777</v>
      </c>
      <c r="C18"/>
      <c r="D18" s="4">
        <v>1759</v>
      </c>
      <c r="E18"/>
      <c r="F18" s="4">
        <v>3536</v>
      </c>
      <c r="G18"/>
      <c r="H18">
        <v>1306</v>
      </c>
      <c r="I18"/>
      <c r="J18">
        <v>1309</v>
      </c>
      <c r="K18"/>
      <c r="L18" s="9">
        <v>2615</v>
      </c>
      <c r="M18"/>
      <c r="N18" s="19">
        <v>0.73494653911086105</v>
      </c>
      <c r="O18" s="19"/>
      <c r="P18" s="19">
        <v>0.74417282546901653</v>
      </c>
      <c r="Q18" s="19"/>
      <c r="R18" s="19">
        <v>0.73953619909502266</v>
      </c>
      <c r="S18"/>
      <c r="T18" s="2">
        <v>1845</v>
      </c>
      <c r="U18" s="2"/>
      <c r="V18" s="2">
        <v>1843</v>
      </c>
      <c r="W18" s="2"/>
      <c r="X18" s="2">
        <v>3688</v>
      </c>
      <c r="Y18" s="19"/>
      <c r="Z18" s="15">
        <v>0.96314363143631432</v>
      </c>
      <c r="AA18" s="15"/>
      <c r="AB18" s="15">
        <v>0.95442213781877372</v>
      </c>
      <c r="AC18" s="15"/>
      <c r="AD18" s="15">
        <v>0.95878524945770061</v>
      </c>
      <c r="AE18"/>
    </row>
    <row r="19" spans="1:31" x14ac:dyDescent="0.3">
      <c r="A19" s="1" t="s">
        <v>21</v>
      </c>
      <c r="B19" s="4">
        <v>1626</v>
      </c>
      <c r="C19"/>
      <c r="D19" s="4">
        <v>1671</v>
      </c>
      <c r="E19"/>
      <c r="F19" s="4">
        <v>3297</v>
      </c>
      <c r="G19"/>
      <c r="H19">
        <v>1220</v>
      </c>
      <c r="I19"/>
      <c r="J19">
        <v>1294</v>
      </c>
      <c r="K19"/>
      <c r="L19" s="9">
        <v>2514</v>
      </c>
      <c r="M19"/>
      <c r="N19" s="19">
        <v>0.7503075030750308</v>
      </c>
      <c r="O19" s="19"/>
      <c r="P19" s="19">
        <v>0.77438659485338124</v>
      </c>
      <c r="Q19" s="19"/>
      <c r="R19" s="19">
        <v>0.76251137397634217</v>
      </c>
      <c r="S19"/>
      <c r="T19" s="2">
        <v>1726</v>
      </c>
      <c r="U19" s="2"/>
      <c r="V19" s="2">
        <v>1774</v>
      </c>
      <c r="W19" s="2"/>
      <c r="X19" s="2">
        <v>3500</v>
      </c>
      <c r="Y19" s="19"/>
      <c r="Z19" s="15">
        <v>0.94206257242178448</v>
      </c>
      <c r="AA19" s="15"/>
      <c r="AB19" s="15">
        <v>0.94193912063134155</v>
      </c>
      <c r="AC19" s="15"/>
      <c r="AD19" s="15">
        <v>0.94199999999999995</v>
      </c>
      <c r="AE19"/>
    </row>
    <row r="20" spans="1:31" x14ac:dyDescent="0.3">
      <c r="A20" s="6" t="s">
        <v>27</v>
      </c>
      <c r="B20" s="4">
        <v>1450</v>
      </c>
      <c r="C20"/>
      <c r="D20" s="4">
        <v>1608</v>
      </c>
      <c r="E20"/>
      <c r="F20" s="4">
        <v>3058</v>
      </c>
      <c r="G20"/>
      <c r="H20">
        <v>1065</v>
      </c>
      <c r="I20"/>
      <c r="J20">
        <v>1215</v>
      </c>
      <c r="K20"/>
      <c r="L20" s="9">
        <v>2280</v>
      </c>
      <c r="M20"/>
      <c r="N20" s="19">
        <v>0.73448275862068968</v>
      </c>
      <c r="O20" s="19"/>
      <c r="P20" s="19">
        <v>0.75559701492537312</v>
      </c>
      <c r="Q20" s="19"/>
      <c r="R20" s="19">
        <v>0.74558534990189662</v>
      </c>
      <c r="S20"/>
      <c r="T20" s="2">
        <v>1591</v>
      </c>
      <c r="U20" s="2"/>
      <c r="V20" s="2">
        <v>1746</v>
      </c>
      <c r="W20" s="2"/>
      <c r="X20" s="2">
        <v>3337</v>
      </c>
      <c r="Y20" s="19"/>
      <c r="Z20" s="15">
        <v>0.91137649277184163</v>
      </c>
      <c r="AA20" s="15"/>
      <c r="AB20" s="15">
        <v>0.92096219931271472</v>
      </c>
      <c r="AC20" s="15"/>
      <c r="AD20" s="15">
        <v>0.91639196883428231</v>
      </c>
      <c r="AE20"/>
    </row>
    <row r="21" spans="1:31" x14ac:dyDescent="0.3">
      <c r="A21" s="1" t="s">
        <v>22</v>
      </c>
      <c r="B21" s="4">
        <v>1475</v>
      </c>
      <c r="C21"/>
      <c r="D21" s="4">
        <v>1537</v>
      </c>
      <c r="E21"/>
      <c r="F21" s="4">
        <v>3012</v>
      </c>
      <c r="G21"/>
      <c r="H21">
        <v>1081</v>
      </c>
      <c r="I21"/>
      <c r="J21">
        <v>1205</v>
      </c>
      <c r="K21"/>
      <c r="L21" s="9">
        <v>2286</v>
      </c>
      <c r="M21"/>
      <c r="N21" s="19">
        <v>0.73288135593220338</v>
      </c>
      <c r="O21" s="19"/>
      <c r="P21" s="19">
        <v>0.78399479505530256</v>
      </c>
      <c r="Q21" s="19"/>
      <c r="R21" s="19">
        <v>0.75896414342629481</v>
      </c>
      <c r="S21"/>
      <c r="T21" s="2">
        <v>1643</v>
      </c>
      <c r="U21" s="2"/>
      <c r="V21" s="2">
        <v>1671</v>
      </c>
      <c r="W21" s="2"/>
      <c r="X21" s="2">
        <v>3314</v>
      </c>
      <c r="Y21" s="19"/>
      <c r="Z21" s="15">
        <v>0.89774802191113812</v>
      </c>
      <c r="AA21" s="15"/>
      <c r="AB21" s="15">
        <v>0.91980849790544583</v>
      </c>
      <c r="AC21" s="15"/>
      <c r="AD21" s="15">
        <v>0.90887145443572726</v>
      </c>
      <c r="AE21"/>
    </row>
    <row r="22" spans="1:31" x14ac:dyDescent="0.3">
      <c r="A22" s="1" t="s">
        <v>23</v>
      </c>
      <c r="B22" s="4">
        <v>1097</v>
      </c>
      <c r="C22"/>
      <c r="D22" s="29">
        <v>1172</v>
      </c>
      <c r="E22"/>
      <c r="F22" s="29">
        <v>2269</v>
      </c>
      <c r="G22"/>
      <c r="H22">
        <v>696</v>
      </c>
      <c r="I22"/>
      <c r="J22">
        <v>785</v>
      </c>
      <c r="K22"/>
      <c r="L22" s="9">
        <v>1481</v>
      </c>
      <c r="M22"/>
      <c r="N22" s="19">
        <v>0.63445761166818593</v>
      </c>
      <c r="O22" s="19"/>
      <c r="P22" s="19">
        <v>0.66979522184300344</v>
      </c>
      <c r="Q22" s="19"/>
      <c r="R22" s="19">
        <v>0.65271044513001319</v>
      </c>
      <c r="S22"/>
      <c r="T22" s="2">
        <v>1393</v>
      </c>
      <c r="U22" s="2"/>
      <c r="V22" s="2">
        <v>1291</v>
      </c>
      <c r="W22" s="2"/>
      <c r="X22" s="2">
        <v>2684</v>
      </c>
      <c r="Y22" s="19"/>
      <c r="Z22" s="15">
        <v>0.7875089734386217</v>
      </c>
      <c r="AA22" s="15"/>
      <c r="AB22" s="15">
        <v>0.90782339271882262</v>
      </c>
      <c r="AC22" s="15"/>
      <c r="AD22" s="15">
        <v>0.84538002980625937</v>
      </c>
      <c r="AE22"/>
    </row>
    <row r="23" spans="1:31" x14ac:dyDescent="0.3">
      <c r="A23" s="1" t="s">
        <v>24</v>
      </c>
      <c r="B23" s="4">
        <v>683</v>
      </c>
      <c r="C23"/>
      <c r="D23" s="4">
        <v>693</v>
      </c>
      <c r="E23"/>
      <c r="F23" s="4">
        <v>1376</v>
      </c>
      <c r="G23"/>
      <c r="H23">
        <v>544</v>
      </c>
      <c r="I23"/>
      <c r="J23">
        <v>544</v>
      </c>
      <c r="K23"/>
      <c r="L23" s="9">
        <v>1088</v>
      </c>
      <c r="M23"/>
      <c r="N23" s="19">
        <v>0.79648609077598831</v>
      </c>
      <c r="O23" s="19"/>
      <c r="P23" s="19">
        <v>0.78499278499278502</v>
      </c>
      <c r="Q23" s="19"/>
      <c r="R23" s="19">
        <v>0.79069767441860461</v>
      </c>
      <c r="S23"/>
      <c r="T23" s="2">
        <v>732</v>
      </c>
      <c r="U23" s="2"/>
      <c r="V23" s="2">
        <v>739</v>
      </c>
      <c r="W23" s="2"/>
      <c r="X23" s="2">
        <v>1471</v>
      </c>
      <c r="Y23" s="19"/>
      <c r="Z23" s="15">
        <v>0.93306010928961747</v>
      </c>
      <c r="AA23" s="15"/>
      <c r="AB23" s="15">
        <v>0.93775372124492562</v>
      </c>
      <c r="AC23" s="15"/>
      <c r="AD23" s="15">
        <v>0.93541808293677775</v>
      </c>
      <c r="AE23"/>
    </row>
    <row r="24" spans="1:31" x14ac:dyDescent="0.3">
      <c r="A24" s="1" t="s">
        <v>28</v>
      </c>
      <c r="B24" s="4">
        <v>1317</v>
      </c>
      <c r="C24"/>
      <c r="D24" s="4">
        <v>1439</v>
      </c>
      <c r="E24"/>
      <c r="F24" s="4">
        <v>2756</v>
      </c>
      <c r="G24"/>
      <c r="H24" s="4">
        <v>904</v>
      </c>
      <c r="I24"/>
      <c r="J24">
        <v>1000</v>
      </c>
      <c r="K24"/>
      <c r="L24" s="9">
        <v>1904</v>
      </c>
      <c r="M24"/>
      <c r="N24" s="19">
        <v>0.68640850417615795</v>
      </c>
      <c r="O24" s="19"/>
      <c r="P24" s="19">
        <v>0.69492703266157052</v>
      </c>
      <c r="Q24" s="19"/>
      <c r="R24" s="19">
        <v>0.69085631349782295</v>
      </c>
      <c r="S24"/>
      <c r="T24" s="2">
        <v>1508</v>
      </c>
      <c r="U24" s="2"/>
      <c r="V24" s="2">
        <v>1673</v>
      </c>
      <c r="W24" s="2"/>
      <c r="X24" s="2">
        <v>3181</v>
      </c>
      <c r="Y24" s="19"/>
      <c r="Z24" s="15">
        <v>0.87334217506631295</v>
      </c>
      <c r="AA24" s="15"/>
      <c r="AB24" s="15">
        <v>0.86013150029886432</v>
      </c>
      <c r="AC24" s="15"/>
      <c r="AD24" s="15">
        <v>0.86639421565545427</v>
      </c>
      <c r="AE24"/>
    </row>
    <row r="25" spans="1:31" x14ac:dyDescent="0.3">
      <c r="A25" s="1" t="s">
        <v>49</v>
      </c>
      <c r="B25" s="4">
        <v>1171</v>
      </c>
      <c r="C25"/>
      <c r="D25" s="4">
        <v>1246</v>
      </c>
      <c r="E25"/>
      <c r="F25" s="4">
        <v>2417</v>
      </c>
      <c r="G25"/>
      <c r="H25">
        <v>817</v>
      </c>
      <c r="I25"/>
      <c r="J25">
        <v>898</v>
      </c>
      <c r="K25"/>
      <c r="L25" s="9">
        <v>1715</v>
      </c>
      <c r="M25"/>
      <c r="N25" s="19">
        <v>0.69769427839453457</v>
      </c>
      <c r="O25" s="19"/>
      <c r="P25" s="19">
        <v>0.7207062600321027</v>
      </c>
      <c r="Q25" s="19"/>
      <c r="R25" s="19">
        <v>0.70955730244104265</v>
      </c>
      <c r="S25"/>
      <c r="T25" s="2">
        <v>1245</v>
      </c>
      <c r="U25" s="2"/>
      <c r="V25" s="2">
        <v>1308</v>
      </c>
      <c r="W25" s="2"/>
      <c r="X25" s="2">
        <v>2553</v>
      </c>
      <c r="Y25" s="19"/>
      <c r="Z25" s="15">
        <v>0.94056224899598395</v>
      </c>
      <c r="AA25" s="15"/>
      <c r="AB25" s="15">
        <v>0.95259938837920488</v>
      </c>
      <c r="AC25" s="15"/>
      <c r="AD25" s="15">
        <v>0.94672933803368586</v>
      </c>
      <c r="AE25"/>
    </row>
    <row r="26" spans="1:31" ht="14.25" thickBot="1" x14ac:dyDescent="0.35">
      <c r="A26" s="16" t="s">
        <v>25</v>
      </c>
      <c r="B26" s="30">
        <v>55167</v>
      </c>
      <c r="C26" s="30"/>
      <c r="D26" s="30">
        <v>58172</v>
      </c>
      <c r="E26" s="30"/>
      <c r="F26" s="30">
        <v>113339</v>
      </c>
      <c r="G26" s="30"/>
      <c r="H26" s="30">
        <v>39645</v>
      </c>
      <c r="I26" s="30"/>
      <c r="J26" s="30">
        <v>43201</v>
      </c>
      <c r="K26" s="30"/>
      <c r="L26" s="30">
        <v>82846</v>
      </c>
      <c r="M26" s="23"/>
      <c r="N26" s="18">
        <v>0.71863614117135244</v>
      </c>
      <c r="O26" s="18"/>
      <c r="P26" s="18">
        <v>0.74264250842329638</v>
      </c>
      <c r="Q26" s="18"/>
      <c r="R26" s="18">
        <v>0.7309575697685704</v>
      </c>
      <c r="S26" s="31"/>
      <c r="T26" s="32">
        <v>61309</v>
      </c>
      <c r="U26" s="32"/>
      <c r="V26" s="32">
        <v>64547</v>
      </c>
      <c r="W26" s="32"/>
      <c r="X26" s="32">
        <v>125856</v>
      </c>
      <c r="Y26" s="33"/>
      <c r="Z26" s="18">
        <v>0.89981894990947497</v>
      </c>
      <c r="AA26" s="18"/>
      <c r="AB26" s="18">
        <v>0.90123475916773821</v>
      </c>
      <c r="AC26" s="18"/>
      <c r="AD26" s="18">
        <v>0.90054506737859141</v>
      </c>
      <c r="AE26"/>
    </row>
    <row r="27" spans="1:31" x14ac:dyDescent="0.3">
      <c r="A27" t="s">
        <v>58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x14ac:dyDescent="0.3">
      <c r="A28" s="1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</sheetData>
  <mergeCells count="3">
    <mergeCell ref="B3:F3"/>
    <mergeCell ref="H3:L3"/>
    <mergeCell ref="N3:R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77FF0-39A4-4805-949F-AD6871802E16}">
  <dimension ref="A1:BI32"/>
  <sheetViews>
    <sheetView workbookViewId="0">
      <selection activeCell="X32" sqref="X32"/>
    </sheetView>
  </sheetViews>
  <sheetFormatPr defaultRowHeight="13.5" x14ac:dyDescent="0.3"/>
  <cols>
    <col min="1" max="1" width="27.33203125" style="40" customWidth="1"/>
    <col min="2" max="3" width="9.33203125" style="40"/>
    <col min="4" max="4" width="3.6640625" style="40" customWidth="1"/>
    <col min="5" max="6" width="9.33203125" style="40"/>
    <col min="7" max="7" width="3.6640625" style="40" customWidth="1"/>
    <col min="8" max="9" width="9.33203125" style="40"/>
    <col min="10" max="10" width="3.6640625" style="40" customWidth="1"/>
    <col min="11" max="12" width="9.33203125" style="40"/>
    <col min="13" max="13" width="3.6640625" style="40" customWidth="1"/>
    <col min="14" max="15" width="9.33203125" style="40"/>
    <col min="16" max="16" width="3.6640625" style="40" customWidth="1"/>
    <col min="17" max="18" width="9.33203125" style="40"/>
    <col min="19" max="19" width="3.6640625" style="40" customWidth="1"/>
    <col min="20" max="21" width="9.33203125" style="40"/>
    <col min="22" max="22" width="3.6640625" style="40" customWidth="1"/>
    <col min="23" max="24" width="9.33203125" style="40"/>
    <col min="25" max="25" width="3.6640625" style="40" customWidth="1"/>
    <col min="26" max="27" width="9.33203125" style="40"/>
    <col min="28" max="28" width="3.6640625" style="40" customWidth="1"/>
    <col min="29" max="30" width="9.33203125" style="40"/>
    <col min="31" max="31" width="3.6640625" style="40" customWidth="1"/>
    <col min="32" max="33" width="9.33203125" style="40"/>
    <col min="34" max="34" width="3.6640625" style="40" customWidth="1"/>
    <col min="35" max="36" width="9.33203125" style="40"/>
    <col min="37" max="37" width="3.6640625" style="40" customWidth="1"/>
    <col min="38" max="39" width="9.33203125" style="40"/>
    <col min="40" max="40" width="3.6640625" style="40" customWidth="1"/>
    <col min="41" max="42" width="9.33203125" style="40"/>
    <col min="43" max="43" width="3.6640625" style="40" customWidth="1"/>
    <col min="44" max="45" width="9.33203125" style="40"/>
    <col min="46" max="46" width="3.6640625" style="40" customWidth="1"/>
    <col min="47" max="47" width="9.33203125" style="40"/>
    <col min="48" max="48" width="3.6640625" style="40" customWidth="1"/>
    <col min="49" max="49" width="9.33203125" style="40"/>
    <col min="50" max="50" width="3.6640625" style="40" customWidth="1"/>
    <col min="51" max="51" width="9.33203125" style="40"/>
    <col min="52" max="52" width="3.6640625" style="40" customWidth="1"/>
    <col min="53" max="54" width="9.33203125" style="40"/>
    <col min="55" max="55" width="3.6640625" style="40" customWidth="1"/>
    <col min="56" max="57" width="9.33203125" style="40"/>
    <col min="58" max="58" width="3.6640625" style="40" customWidth="1"/>
    <col min="59" max="16384" width="9.33203125" style="40"/>
  </cols>
  <sheetData>
    <row r="1" spans="1:61" x14ac:dyDescent="0.3">
      <c r="A1" t="s">
        <v>62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</row>
    <row r="2" spans="1:61" ht="14.25" thickBot="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</row>
    <row r="3" spans="1:61" ht="14.25" thickBot="1" x14ac:dyDescent="0.35">
      <c r="A3" s="41" t="s">
        <v>0</v>
      </c>
      <c r="B3" s="44" t="s">
        <v>1</v>
      </c>
      <c r="C3" s="44"/>
      <c r="D3" s="44"/>
      <c r="E3" s="44"/>
      <c r="F3" s="44"/>
      <c r="G3" s="44"/>
      <c r="H3" s="44"/>
      <c r="I3" s="44"/>
      <c r="J3" s="41"/>
      <c r="K3" s="44" t="s">
        <v>32</v>
      </c>
      <c r="L3" s="44"/>
      <c r="M3" s="44"/>
      <c r="N3" s="44"/>
      <c r="O3" s="44"/>
      <c r="P3" s="44"/>
      <c r="Q3" s="44"/>
      <c r="R3" s="44"/>
      <c r="S3" s="41"/>
      <c r="T3" s="53" t="s">
        <v>37</v>
      </c>
      <c r="U3" s="54"/>
      <c r="V3" s="54"/>
      <c r="W3" s="54"/>
      <c r="X3" s="54"/>
      <c r="Y3" s="54"/>
      <c r="Z3" s="54"/>
      <c r="AA3" s="54"/>
      <c r="AB3" s="41"/>
      <c r="AC3" s="44" t="s">
        <v>34</v>
      </c>
      <c r="AD3" s="44"/>
      <c r="AE3" s="44"/>
      <c r="AF3" s="44"/>
      <c r="AG3" s="44"/>
      <c r="AH3" s="44"/>
      <c r="AI3" s="44"/>
      <c r="AJ3" s="44"/>
      <c r="AK3" s="41"/>
      <c r="AL3" s="45" t="s">
        <v>38</v>
      </c>
      <c r="AM3" s="45"/>
      <c r="AN3" s="45"/>
      <c r="AO3" s="45"/>
      <c r="AP3" s="45"/>
      <c r="AQ3" s="45"/>
      <c r="AR3" s="45"/>
      <c r="AS3" s="45"/>
      <c r="AT3" s="41"/>
      <c r="AU3" s="41" t="s">
        <v>39</v>
      </c>
      <c r="AV3" s="41"/>
      <c r="AW3" s="44"/>
      <c r="AX3" s="44"/>
      <c r="AY3" s="44"/>
      <c r="AZ3" s="41"/>
      <c r="BA3" s="44" t="s">
        <v>5</v>
      </c>
      <c r="BB3" s="44"/>
      <c r="BC3" s="44"/>
      <c r="BD3" s="44"/>
      <c r="BE3" s="44"/>
      <c r="BF3" s="44"/>
      <c r="BG3" s="44"/>
      <c r="BH3" s="44"/>
      <c r="BI3"/>
    </row>
    <row r="4" spans="1:61" ht="14.25" thickBot="1" x14ac:dyDescent="0.35">
      <c r="A4" s="46"/>
      <c r="B4" s="44" t="s">
        <v>40</v>
      </c>
      <c r="C4" s="44"/>
      <c r="D4" s="41"/>
      <c r="E4" s="44" t="s">
        <v>41</v>
      </c>
      <c r="F4" s="44"/>
      <c r="G4" s="41"/>
      <c r="H4" s="44" t="s">
        <v>8</v>
      </c>
      <c r="I4" s="44"/>
      <c r="J4" s="46"/>
      <c r="K4" s="44" t="s">
        <v>40</v>
      </c>
      <c r="L4" s="44"/>
      <c r="M4" s="41"/>
      <c r="N4" s="44" t="s">
        <v>41</v>
      </c>
      <c r="O4" s="44"/>
      <c r="P4" s="41"/>
      <c r="Q4" s="44" t="s">
        <v>8</v>
      </c>
      <c r="R4" s="44"/>
      <c r="S4" s="46"/>
      <c r="T4" s="55" t="s">
        <v>40</v>
      </c>
      <c r="U4" s="56"/>
      <c r="V4" s="46"/>
      <c r="W4" s="55" t="s">
        <v>41</v>
      </c>
      <c r="X4" s="56"/>
      <c r="Y4" s="46"/>
      <c r="Z4" s="55" t="s">
        <v>8</v>
      </c>
      <c r="AA4" s="56"/>
      <c r="AB4" s="46"/>
      <c r="AC4" s="44" t="s">
        <v>40</v>
      </c>
      <c r="AD4" s="44"/>
      <c r="AE4" s="41"/>
      <c r="AF4" s="44" t="s">
        <v>41</v>
      </c>
      <c r="AG4" s="44"/>
      <c r="AH4" s="41"/>
      <c r="AI4" s="44" t="s">
        <v>8</v>
      </c>
      <c r="AJ4" s="44"/>
      <c r="AK4" s="46"/>
      <c r="AL4" s="46" t="s">
        <v>40</v>
      </c>
      <c r="AM4" s="46"/>
      <c r="AN4" s="46"/>
      <c r="AO4" s="46" t="s">
        <v>41</v>
      </c>
      <c r="AP4" s="46"/>
      <c r="AQ4" s="46"/>
      <c r="AR4" s="45" t="s">
        <v>8</v>
      </c>
      <c r="AS4" s="45"/>
      <c r="AT4" s="46"/>
      <c r="AU4" s="45" t="s">
        <v>40</v>
      </c>
      <c r="AV4" s="41"/>
      <c r="AW4" s="44" t="s">
        <v>41</v>
      </c>
      <c r="AX4" s="41"/>
      <c r="AY4" s="44" t="s">
        <v>8</v>
      </c>
      <c r="AZ4" s="46"/>
      <c r="BA4" s="45" t="s">
        <v>40</v>
      </c>
      <c r="BB4" s="45"/>
      <c r="BC4" s="41"/>
      <c r="BD4" s="44" t="s">
        <v>41</v>
      </c>
      <c r="BE4" s="44"/>
      <c r="BF4" s="41"/>
      <c r="BG4" s="44" t="s">
        <v>8</v>
      </c>
      <c r="BH4" s="44"/>
      <c r="BI4"/>
    </row>
    <row r="5" spans="1:61" ht="25.5" x14ac:dyDescent="0.3">
      <c r="A5" s="57"/>
      <c r="B5" s="58">
        <v>2024</v>
      </c>
      <c r="C5" s="58" t="s">
        <v>63</v>
      </c>
      <c r="D5" s="59"/>
      <c r="E5" s="58">
        <v>2024</v>
      </c>
      <c r="F5" s="58" t="s">
        <v>63</v>
      </c>
      <c r="G5" s="59"/>
      <c r="H5" s="58">
        <v>2024</v>
      </c>
      <c r="I5" s="58" t="s">
        <v>63</v>
      </c>
      <c r="J5" s="59"/>
      <c r="K5" s="58">
        <v>2024</v>
      </c>
      <c r="L5" s="58" t="s">
        <v>63</v>
      </c>
      <c r="M5" s="59"/>
      <c r="N5" s="58">
        <v>2024</v>
      </c>
      <c r="O5" s="58" t="s">
        <v>63</v>
      </c>
      <c r="P5" s="59"/>
      <c r="Q5" s="58">
        <v>2024</v>
      </c>
      <c r="R5" s="58" t="s">
        <v>63</v>
      </c>
      <c r="S5" s="59"/>
      <c r="T5" s="58">
        <v>2024</v>
      </c>
      <c r="U5" s="58" t="s">
        <v>63</v>
      </c>
      <c r="V5" s="59"/>
      <c r="W5" s="58">
        <v>2024</v>
      </c>
      <c r="X5" s="58" t="s">
        <v>63</v>
      </c>
      <c r="Y5" s="59"/>
      <c r="Z5" s="58">
        <v>2024</v>
      </c>
      <c r="AA5" s="58" t="s">
        <v>63</v>
      </c>
      <c r="AB5" s="59"/>
      <c r="AC5" s="58">
        <v>2024</v>
      </c>
      <c r="AD5" s="58" t="s">
        <v>63</v>
      </c>
      <c r="AE5" s="59"/>
      <c r="AF5" s="58">
        <v>2024</v>
      </c>
      <c r="AG5" s="58" t="s">
        <v>63</v>
      </c>
      <c r="AH5" s="59"/>
      <c r="AI5" s="58">
        <v>2024</v>
      </c>
      <c r="AJ5" s="58" t="s">
        <v>63</v>
      </c>
      <c r="AK5" s="59"/>
      <c r="AL5" s="58">
        <v>2024</v>
      </c>
      <c r="AM5" s="58" t="s">
        <v>63</v>
      </c>
      <c r="AN5" s="59"/>
      <c r="AO5" s="58">
        <v>2024</v>
      </c>
      <c r="AP5" s="58" t="s">
        <v>63</v>
      </c>
      <c r="AQ5" s="59"/>
      <c r="AR5" s="58">
        <v>2024</v>
      </c>
      <c r="AS5" s="58" t="s">
        <v>63</v>
      </c>
      <c r="AT5" s="59"/>
      <c r="AU5" s="59">
        <v>2024</v>
      </c>
      <c r="AV5" s="59"/>
      <c r="AW5" s="58">
        <v>2024</v>
      </c>
      <c r="AX5" s="59"/>
      <c r="AY5" s="58">
        <v>2024</v>
      </c>
      <c r="AZ5" s="59"/>
      <c r="BA5" s="58">
        <v>2024</v>
      </c>
      <c r="BB5" s="58" t="s">
        <v>63</v>
      </c>
      <c r="BC5" s="59"/>
      <c r="BD5" s="58">
        <v>2024</v>
      </c>
      <c r="BE5" s="58" t="s">
        <v>63</v>
      </c>
      <c r="BF5" s="59"/>
      <c r="BG5" s="58">
        <v>2024</v>
      </c>
      <c r="BH5" s="58" t="s">
        <v>63</v>
      </c>
      <c r="BI5" s="34"/>
    </row>
    <row r="6" spans="1:61" x14ac:dyDescent="0.3">
      <c r="A6" s="1" t="s">
        <v>42</v>
      </c>
      <c r="B6" s="4">
        <v>11240</v>
      </c>
      <c r="C6" s="4"/>
      <c r="D6"/>
      <c r="E6" s="4">
        <v>11429</v>
      </c>
      <c r="F6" s="4"/>
      <c r="G6"/>
      <c r="H6" s="4">
        <v>22669</v>
      </c>
      <c r="I6" s="4"/>
      <c r="J6"/>
      <c r="K6" s="19">
        <v>0.49341637010676159</v>
      </c>
      <c r="L6" s="12"/>
      <c r="M6"/>
      <c r="N6" s="19">
        <v>0.51036836118645545</v>
      </c>
      <c r="O6" s="12"/>
      <c r="P6" s="15"/>
      <c r="Q6" s="19">
        <v>0.50196303321716884</v>
      </c>
      <c r="R6" s="15"/>
      <c r="S6"/>
      <c r="T6" s="19">
        <v>0.75756227758007122</v>
      </c>
      <c r="U6" s="12"/>
      <c r="V6"/>
      <c r="W6" s="19">
        <v>0.75719660512730769</v>
      </c>
      <c r="X6" s="12"/>
      <c r="Y6" s="15"/>
      <c r="Z6" s="19">
        <v>0.75737791697913448</v>
      </c>
      <c r="AA6" s="15"/>
      <c r="AB6"/>
      <c r="AC6" s="35">
        <v>1.5475978647686832</v>
      </c>
      <c r="AD6" s="35">
        <v>1.5638297872340425</v>
      </c>
      <c r="AE6"/>
      <c r="AF6" s="35">
        <v>1.4790445358299065</v>
      </c>
      <c r="AG6" s="35">
        <v>1.5184736954509859</v>
      </c>
      <c r="AH6" s="35"/>
      <c r="AI6" s="35">
        <v>1.5108297675239313</v>
      </c>
      <c r="AJ6" s="35">
        <v>1.5408100588936662</v>
      </c>
      <c r="AK6" s="35"/>
      <c r="AL6" s="35">
        <v>0.70229619081523675</v>
      </c>
      <c r="AM6" s="35"/>
      <c r="AN6"/>
      <c r="AO6" s="35">
        <v>0.69841547754530331</v>
      </c>
      <c r="AP6" s="35"/>
      <c r="AQ6" s="35"/>
      <c r="AR6" s="35">
        <v>0.7003398208217485</v>
      </c>
      <c r="AS6" s="35"/>
      <c r="AT6"/>
      <c r="AU6" s="4">
        <v>13892</v>
      </c>
      <c r="AV6"/>
      <c r="AW6" s="4">
        <v>14448</v>
      </c>
      <c r="AX6"/>
      <c r="AY6" s="4">
        <v>28340</v>
      </c>
      <c r="AZ6"/>
      <c r="BA6" s="15">
        <v>0.80909876187733942</v>
      </c>
      <c r="BB6" s="19"/>
      <c r="BC6" s="19"/>
      <c r="BD6" s="19">
        <v>0.79104374307862679</v>
      </c>
      <c r="BE6" s="19"/>
      <c r="BF6" s="15"/>
      <c r="BG6" s="19">
        <v>0.79989414255469304</v>
      </c>
      <c r="BH6" s="19"/>
      <c r="BI6"/>
    </row>
    <row r="7" spans="1:61" x14ac:dyDescent="0.3">
      <c r="A7" s="1" t="s">
        <v>64</v>
      </c>
      <c r="B7" s="4">
        <v>1227</v>
      </c>
      <c r="C7" s="4"/>
      <c r="D7"/>
      <c r="E7" s="4">
        <v>1219</v>
      </c>
      <c r="F7" s="4"/>
      <c r="G7"/>
      <c r="H7" s="4">
        <v>2446</v>
      </c>
      <c r="I7" s="4"/>
      <c r="J7"/>
      <c r="K7" s="19">
        <v>0.49307253463732681</v>
      </c>
      <c r="L7" s="12"/>
      <c r="M7"/>
      <c r="N7" s="19">
        <v>0.52912223133716163</v>
      </c>
      <c r="O7" s="12"/>
      <c r="P7" s="15"/>
      <c r="Q7" s="19">
        <v>0.51103843008994276</v>
      </c>
      <c r="R7" s="15"/>
      <c r="S7"/>
      <c r="T7" s="19">
        <v>0.80847595762021185</v>
      </c>
      <c r="U7" s="12"/>
      <c r="V7"/>
      <c r="W7" s="19">
        <v>0.81132075471698117</v>
      </c>
      <c r="X7" s="12"/>
      <c r="Y7" s="15"/>
      <c r="Z7" s="19">
        <v>0.80989370400654126</v>
      </c>
      <c r="AA7" s="15"/>
      <c r="AB7"/>
      <c r="AC7" s="35">
        <v>1.5036674816625917</v>
      </c>
      <c r="AD7" s="35"/>
      <c r="AE7"/>
      <c r="AF7" s="35">
        <v>1.3478260869565217</v>
      </c>
      <c r="AG7" s="35"/>
      <c r="AH7" s="35"/>
      <c r="AI7" s="35">
        <v>1.4260016353229763</v>
      </c>
      <c r="AJ7" s="35"/>
      <c r="AK7" s="35"/>
      <c r="AL7" s="35">
        <v>0.4669926650366748</v>
      </c>
      <c r="AM7" s="35"/>
      <c r="AN7"/>
      <c r="AO7" s="35">
        <v>0.36833470057424117</v>
      </c>
      <c r="AP7" s="35"/>
      <c r="AQ7" s="35"/>
      <c r="AR7" s="35">
        <v>0.41782502044153719</v>
      </c>
      <c r="AS7" s="35"/>
      <c r="AT7"/>
      <c r="AU7" s="4">
        <v>2390</v>
      </c>
      <c r="AV7"/>
      <c r="AW7" s="4">
        <v>2360</v>
      </c>
      <c r="AX7"/>
      <c r="AY7" s="4">
        <v>4750</v>
      </c>
      <c r="AZ7"/>
      <c r="BA7" s="15">
        <v>0.51338912133891212</v>
      </c>
      <c r="BB7" s="19"/>
      <c r="BC7" s="19"/>
      <c r="BD7" s="19">
        <v>0.5165254237288136</v>
      </c>
      <c r="BE7" s="19"/>
      <c r="BF7" s="15"/>
      <c r="BG7" s="19">
        <v>0.5149473684210526</v>
      </c>
      <c r="BH7" s="19"/>
      <c r="BI7"/>
    </row>
    <row r="8" spans="1:61" x14ac:dyDescent="0.3">
      <c r="A8" s="1" t="s">
        <v>10</v>
      </c>
      <c r="B8" s="4">
        <v>960</v>
      </c>
      <c r="C8" s="4">
        <v>1600</v>
      </c>
      <c r="D8"/>
      <c r="E8" s="4">
        <v>948</v>
      </c>
      <c r="F8" s="4">
        <v>1647</v>
      </c>
      <c r="G8"/>
      <c r="H8" s="4">
        <v>1908</v>
      </c>
      <c r="I8" s="4">
        <v>3247</v>
      </c>
      <c r="J8"/>
      <c r="K8" s="19">
        <v>0.43541666666666667</v>
      </c>
      <c r="L8" s="12">
        <v>0.45874999999999999</v>
      </c>
      <c r="M8"/>
      <c r="N8" s="19">
        <v>0.44620253164556961</v>
      </c>
      <c r="O8" s="12">
        <v>0.46448087431693991</v>
      </c>
      <c r="P8" s="15"/>
      <c r="Q8" s="19">
        <v>0.44077568134171907</v>
      </c>
      <c r="R8" s="15">
        <v>0.46165691407453036</v>
      </c>
      <c r="S8"/>
      <c r="T8" s="19">
        <v>0.734375</v>
      </c>
      <c r="U8" s="12">
        <v>0.74312500000000004</v>
      </c>
      <c r="V8"/>
      <c r="W8" s="19">
        <v>0.72046413502109707</v>
      </c>
      <c r="X8" s="12">
        <v>0.7407407407407407</v>
      </c>
      <c r="Y8" s="15"/>
      <c r="Z8" s="19">
        <v>0.72746331236897277</v>
      </c>
      <c r="AA8" s="15">
        <v>0.74191561441330456</v>
      </c>
      <c r="AB8"/>
      <c r="AC8" s="35">
        <v>1.840625</v>
      </c>
      <c r="AD8" s="35">
        <v>1.7075</v>
      </c>
      <c r="AE8"/>
      <c r="AF8" s="35">
        <v>2.0348101265822787</v>
      </c>
      <c r="AG8" s="35">
        <v>1.7771706132361871</v>
      </c>
      <c r="AH8" s="35"/>
      <c r="AI8" s="35">
        <v>1.9371069182389937</v>
      </c>
      <c r="AJ8" s="35">
        <v>1.7428395441946412</v>
      </c>
      <c r="AK8" s="35"/>
      <c r="AL8" s="35">
        <v>0.68541666666666667</v>
      </c>
      <c r="AM8" s="35">
        <v>0.61687499999999995</v>
      </c>
      <c r="AN8"/>
      <c r="AO8" s="35">
        <v>0.85232067510548526</v>
      </c>
      <c r="AP8" s="35">
        <v>0.70127504553734066</v>
      </c>
      <c r="AQ8" s="35"/>
      <c r="AR8" s="35">
        <v>0.76834381551362685</v>
      </c>
      <c r="AS8" s="35">
        <v>0.65968586387434558</v>
      </c>
      <c r="AT8"/>
      <c r="AU8" s="4">
        <v>1700</v>
      </c>
      <c r="AV8"/>
      <c r="AW8" s="4">
        <v>1815</v>
      </c>
      <c r="AX8"/>
      <c r="AY8" s="4">
        <v>3515</v>
      </c>
      <c r="AZ8"/>
      <c r="BA8" s="15">
        <v>0.56470588235294117</v>
      </c>
      <c r="BB8" s="19">
        <v>0.94117647058823528</v>
      </c>
      <c r="BC8" s="19"/>
      <c r="BD8" s="19">
        <v>0.52231404958677685</v>
      </c>
      <c r="BE8" s="19">
        <v>0.90743801652892564</v>
      </c>
      <c r="BF8" s="15"/>
      <c r="BG8" s="19">
        <v>0.54281650071123755</v>
      </c>
      <c r="BH8" s="19">
        <v>0.92375533428165002</v>
      </c>
      <c r="BI8"/>
    </row>
    <row r="9" spans="1:61" x14ac:dyDescent="0.3">
      <c r="A9" s="1" t="s">
        <v>43</v>
      </c>
      <c r="B9" s="4">
        <v>2010</v>
      </c>
      <c r="C9" s="4"/>
      <c r="D9"/>
      <c r="E9" s="4">
        <v>2046</v>
      </c>
      <c r="F9" s="4"/>
      <c r="G9"/>
      <c r="H9" s="4">
        <v>4056</v>
      </c>
      <c r="I9" s="4"/>
      <c r="J9"/>
      <c r="K9" s="19">
        <v>0.46815920398009953</v>
      </c>
      <c r="L9" s="12"/>
      <c r="M9"/>
      <c r="N9" s="19">
        <v>0.48289345063538613</v>
      </c>
      <c r="O9" s="12"/>
      <c r="P9" s="15"/>
      <c r="Q9" s="19">
        <v>0.47559171597633138</v>
      </c>
      <c r="R9" s="15"/>
      <c r="S9"/>
      <c r="T9" s="19">
        <v>0.76666666666666672</v>
      </c>
      <c r="U9" s="12"/>
      <c r="V9"/>
      <c r="W9" s="19">
        <v>0.74828934506353861</v>
      </c>
      <c r="X9" s="12"/>
      <c r="Y9" s="15"/>
      <c r="Z9" s="19">
        <v>0.75739644970414199</v>
      </c>
      <c r="AA9" s="15"/>
      <c r="AB9"/>
      <c r="AC9" s="35">
        <v>1.6517412935323383</v>
      </c>
      <c r="AD9" s="35"/>
      <c r="AE9"/>
      <c r="AF9" s="35">
        <v>1.7233626588465298</v>
      </c>
      <c r="AG9" s="35"/>
      <c r="AH9" s="35"/>
      <c r="AI9" s="35">
        <v>1.6878698224852071</v>
      </c>
      <c r="AJ9" s="35"/>
      <c r="AK9" s="35"/>
      <c r="AL9" s="35">
        <v>0.62686567164179108</v>
      </c>
      <c r="AM9" s="35"/>
      <c r="AN9"/>
      <c r="AO9" s="35">
        <v>0.72727272727272729</v>
      </c>
      <c r="AP9" s="35"/>
      <c r="AQ9" s="35"/>
      <c r="AR9" s="35">
        <v>0.6775147928994083</v>
      </c>
      <c r="AS9" s="35"/>
      <c r="AT9"/>
      <c r="AU9" s="4">
        <v>2785</v>
      </c>
      <c r="AV9"/>
      <c r="AW9" s="4">
        <v>2903</v>
      </c>
      <c r="AX9"/>
      <c r="AY9" s="4">
        <v>5688</v>
      </c>
      <c r="AZ9"/>
      <c r="BA9" s="15">
        <v>0.7217235188509874</v>
      </c>
      <c r="BB9" s="19"/>
      <c r="BC9" s="19"/>
      <c r="BD9" s="19">
        <v>0.70478815018945917</v>
      </c>
      <c r="BE9" s="19"/>
      <c r="BF9" s="15"/>
      <c r="BG9" s="19">
        <v>0.71308016877637126</v>
      </c>
      <c r="BH9" s="19"/>
      <c r="BI9"/>
    </row>
    <row r="10" spans="1:61" x14ac:dyDescent="0.3">
      <c r="A10" s="1" t="s">
        <v>12</v>
      </c>
      <c r="B10" s="4">
        <v>1340</v>
      </c>
      <c r="C10" s="4">
        <v>1889</v>
      </c>
      <c r="D10"/>
      <c r="E10" s="4">
        <v>1411</v>
      </c>
      <c r="F10" s="4">
        <v>2070</v>
      </c>
      <c r="G10"/>
      <c r="H10" s="4">
        <v>2751</v>
      </c>
      <c r="I10" s="4">
        <v>3959</v>
      </c>
      <c r="J10"/>
      <c r="K10" s="19">
        <v>0.50671641791044775</v>
      </c>
      <c r="L10" s="12">
        <v>0.4732662784542086</v>
      </c>
      <c r="M10"/>
      <c r="N10" s="19">
        <v>0.47484053862508857</v>
      </c>
      <c r="O10" s="12">
        <v>0.45603864734299515</v>
      </c>
      <c r="P10" s="15"/>
      <c r="Q10" s="19">
        <v>0.49036713922210107</v>
      </c>
      <c r="R10" s="15">
        <v>0.46425865117453902</v>
      </c>
      <c r="S10"/>
      <c r="T10" s="19">
        <v>0.76567164179104474</v>
      </c>
      <c r="U10" s="12">
        <v>0.741132874536792</v>
      </c>
      <c r="V10"/>
      <c r="W10" s="19">
        <v>0.71438695960311838</v>
      </c>
      <c r="X10" s="12">
        <v>0.71594202898550729</v>
      </c>
      <c r="Y10" s="15"/>
      <c r="Z10" s="19">
        <v>0.73936750272628138</v>
      </c>
      <c r="AA10" s="15">
        <v>0.72796160646627939</v>
      </c>
      <c r="AB10"/>
      <c r="AC10" s="35">
        <v>1.5641791044776119</v>
      </c>
      <c r="AD10" s="35">
        <v>1.6881948120698782</v>
      </c>
      <c r="AE10"/>
      <c r="AF10" s="35">
        <v>1.7321048901488305</v>
      </c>
      <c r="AG10" s="35">
        <v>1.7777777777777777</v>
      </c>
      <c r="AH10" s="35"/>
      <c r="AI10" s="35">
        <v>1.6503089785532534</v>
      </c>
      <c r="AJ10" s="35">
        <v>1.7350340995200808</v>
      </c>
      <c r="AK10" s="35"/>
      <c r="AL10" s="35">
        <v>0.63805970149253732</v>
      </c>
      <c r="AM10" s="35">
        <v>0.69242985706723137</v>
      </c>
      <c r="AN10"/>
      <c r="AO10" s="35">
        <v>0.8575478384124734</v>
      </c>
      <c r="AP10" s="35">
        <v>0.81111111111111112</v>
      </c>
      <c r="AQ10" s="35"/>
      <c r="AR10" s="35">
        <v>0.75063613231552162</v>
      </c>
      <c r="AS10" s="35">
        <v>0.75448345541803485</v>
      </c>
      <c r="AT10"/>
      <c r="AU10" s="4">
        <v>1986</v>
      </c>
      <c r="AV10"/>
      <c r="AW10" s="4">
        <v>2321</v>
      </c>
      <c r="AX10"/>
      <c r="AY10" s="4">
        <v>4307</v>
      </c>
      <c r="AZ10"/>
      <c r="BA10" s="15">
        <v>0.67472306143001004</v>
      </c>
      <c r="BB10" s="19">
        <v>0.95115810674723067</v>
      </c>
      <c r="BC10" s="19"/>
      <c r="BD10" s="19">
        <v>0.60792761740629042</v>
      </c>
      <c r="BE10" s="19">
        <v>0.89185695820766908</v>
      </c>
      <c r="BF10" s="15"/>
      <c r="BG10" s="19">
        <v>0.63872765265846299</v>
      </c>
      <c r="BH10" s="19">
        <v>0.91920130020896218</v>
      </c>
      <c r="BI10"/>
    </row>
    <row r="11" spans="1:61" x14ac:dyDescent="0.3">
      <c r="A11" s="6" t="s">
        <v>13</v>
      </c>
      <c r="B11" s="4">
        <v>823</v>
      </c>
      <c r="C11" s="4">
        <v>1218</v>
      </c>
      <c r="D11"/>
      <c r="E11" s="4">
        <v>820</v>
      </c>
      <c r="F11" s="4">
        <v>1212</v>
      </c>
      <c r="G11"/>
      <c r="H11" s="4">
        <v>1643</v>
      </c>
      <c r="I11" s="4">
        <v>2430</v>
      </c>
      <c r="J11"/>
      <c r="K11" s="19">
        <v>0.43863912515188336</v>
      </c>
      <c r="L11" s="36">
        <v>0.46469622331691296</v>
      </c>
      <c r="M11"/>
      <c r="N11" s="19">
        <v>0.45243902439024392</v>
      </c>
      <c r="O11" s="36">
        <v>0.48514851485148514</v>
      </c>
      <c r="P11" s="15"/>
      <c r="Q11" s="19">
        <v>0.44552647595861228</v>
      </c>
      <c r="R11" s="15">
        <v>0.47489711934156381</v>
      </c>
      <c r="S11"/>
      <c r="T11" s="19">
        <v>0.70109356014580804</v>
      </c>
      <c r="U11" s="36">
        <v>0.73563218390804597</v>
      </c>
      <c r="V11"/>
      <c r="W11" s="19">
        <v>0.68658536585365859</v>
      </c>
      <c r="X11" s="36">
        <v>0.72112211221122113</v>
      </c>
      <c r="Y11" s="15"/>
      <c r="Z11" s="19">
        <v>0.69385270846013392</v>
      </c>
      <c r="AA11" s="15">
        <v>0.72839506172839508</v>
      </c>
      <c r="AB11"/>
      <c r="AC11" s="35">
        <v>1.9659781287970839</v>
      </c>
      <c r="AD11" s="35">
        <v>1.7816091954022988</v>
      </c>
      <c r="AE11"/>
      <c r="AF11" s="35">
        <v>1.9317073170731707</v>
      </c>
      <c r="AG11" s="35">
        <v>1.7516501650165017</v>
      </c>
      <c r="AH11" s="35"/>
      <c r="AI11" s="35">
        <v>1.9488740109555691</v>
      </c>
      <c r="AJ11" s="35">
        <v>1.7666666666666666</v>
      </c>
      <c r="AK11" s="35"/>
      <c r="AL11" s="35">
        <v>0.84325637910085049</v>
      </c>
      <c r="AM11" s="35">
        <v>0.73070607553366174</v>
      </c>
      <c r="AN11"/>
      <c r="AO11" s="35">
        <v>0.93414634146341469</v>
      </c>
      <c r="AP11" s="35">
        <v>0.78217821782178221</v>
      </c>
      <c r="AQ11" s="35"/>
      <c r="AR11" s="35">
        <v>0.88861838101034696</v>
      </c>
      <c r="AS11" s="35">
        <v>0.75637860082304531</v>
      </c>
      <c r="AT11"/>
      <c r="AU11" s="4">
        <v>1184</v>
      </c>
      <c r="AV11"/>
      <c r="AW11" s="4">
        <v>1214</v>
      </c>
      <c r="AX11"/>
      <c r="AY11" s="4">
        <v>2398</v>
      </c>
      <c r="AZ11"/>
      <c r="BA11" s="15">
        <v>0.69510135135135132</v>
      </c>
      <c r="BB11" s="19">
        <v>1.0287162162162162</v>
      </c>
      <c r="BC11" s="19"/>
      <c r="BD11" s="19">
        <v>0.67545304777594728</v>
      </c>
      <c r="BE11" s="19">
        <v>0.99835255354200991</v>
      </c>
      <c r="BF11" s="15"/>
      <c r="BG11" s="19">
        <v>0.68515429524603833</v>
      </c>
      <c r="BH11" s="19">
        <v>1.0133444537114262</v>
      </c>
      <c r="BI11"/>
    </row>
    <row r="12" spans="1:61" x14ac:dyDescent="0.3">
      <c r="A12" s="1" t="s">
        <v>14</v>
      </c>
      <c r="B12" s="4">
        <v>659</v>
      </c>
      <c r="C12" s="4">
        <v>1173</v>
      </c>
      <c r="D12"/>
      <c r="E12" s="4">
        <v>670</v>
      </c>
      <c r="F12" s="4">
        <v>1217</v>
      </c>
      <c r="G12"/>
      <c r="H12" s="4">
        <v>1329</v>
      </c>
      <c r="I12" s="4">
        <v>2390</v>
      </c>
      <c r="J12"/>
      <c r="K12" s="19">
        <v>0.44764795144157815</v>
      </c>
      <c r="L12" s="12">
        <v>0.46035805626598464</v>
      </c>
      <c r="M12"/>
      <c r="N12" s="19">
        <v>0.43880597014925371</v>
      </c>
      <c r="O12" s="12">
        <v>0.44946589975349222</v>
      </c>
      <c r="P12" s="15"/>
      <c r="Q12" s="19">
        <v>0.44319036869826939</v>
      </c>
      <c r="R12" s="15">
        <v>0.45481171548117155</v>
      </c>
      <c r="S12"/>
      <c r="T12" s="19">
        <v>0.72534142640364185</v>
      </c>
      <c r="U12" s="12">
        <v>0.75021312872975277</v>
      </c>
      <c r="V12"/>
      <c r="W12" s="19">
        <v>0.72238805970149256</v>
      </c>
      <c r="X12" s="12">
        <v>0.73459326211996712</v>
      </c>
      <c r="Y12" s="15"/>
      <c r="Z12" s="19">
        <v>0.72385252069224981</v>
      </c>
      <c r="AA12" s="15">
        <v>0.74225941422594144</v>
      </c>
      <c r="AB12"/>
      <c r="AC12" s="35">
        <v>1.849772382397572</v>
      </c>
      <c r="AD12" s="35">
        <v>1.7178175618073317</v>
      </c>
      <c r="AE12"/>
      <c r="AF12" s="35">
        <v>1.8492537313432835</v>
      </c>
      <c r="AG12" s="35">
        <v>1.7658175842235004</v>
      </c>
      <c r="AH12" s="35"/>
      <c r="AI12" s="35">
        <v>1.8495109104589917</v>
      </c>
      <c r="AJ12" s="35">
        <v>1.7422594142259413</v>
      </c>
      <c r="AK12" s="35"/>
      <c r="AL12" s="35">
        <v>0.79969650986342944</v>
      </c>
      <c r="AM12" s="35">
        <v>0.69906223358908781</v>
      </c>
      <c r="AN12"/>
      <c r="AO12" s="35">
        <v>0.90149253731343282</v>
      </c>
      <c r="AP12" s="35">
        <v>0.8126540673788003</v>
      </c>
      <c r="AQ12" s="35"/>
      <c r="AR12" s="35">
        <v>0.8510158013544018</v>
      </c>
      <c r="AS12" s="35">
        <v>0.75690376569037654</v>
      </c>
      <c r="AT12"/>
      <c r="AU12" s="4">
        <v>1281</v>
      </c>
      <c r="AV12"/>
      <c r="AW12" s="4">
        <v>1356</v>
      </c>
      <c r="AX12"/>
      <c r="AY12" s="4">
        <v>2637</v>
      </c>
      <c r="AZ12"/>
      <c r="BA12" s="15">
        <v>0.51444184231069479</v>
      </c>
      <c r="BB12" s="19">
        <v>0.91569086651053866</v>
      </c>
      <c r="BC12" s="19"/>
      <c r="BD12" s="19">
        <v>0.49410029498525071</v>
      </c>
      <c r="BE12" s="19">
        <v>0.89749262536873153</v>
      </c>
      <c r="BF12" s="15"/>
      <c r="BG12" s="19">
        <v>0.50398179749715588</v>
      </c>
      <c r="BH12" s="19">
        <v>0.90633295411452408</v>
      </c>
      <c r="BI12"/>
    </row>
    <row r="13" spans="1:61" x14ac:dyDescent="0.3">
      <c r="A13" s="1" t="s">
        <v>44</v>
      </c>
      <c r="B13" s="4">
        <v>214</v>
      </c>
      <c r="C13" s="4"/>
      <c r="D13"/>
      <c r="E13" s="4">
        <v>215</v>
      </c>
      <c r="F13" s="4"/>
      <c r="G13"/>
      <c r="H13" s="4">
        <v>429</v>
      </c>
      <c r="I13" s="4"/>
      <c r="J13"/>
      <c r="K13" s="19">
        <v>0.3364485981308411</v>
      </c>
      <c r="L13" s="12"/>
      <c r="M13"/>
      <c r="N13" s="19">
        <v>0.47441860465116281</v>
      </c>
      <c r="O13" s="12"/>
      <c r="P13" s="15"/>
      <c r="Q13" s="19">
        <v>0.40559440559440557</v>
      </c>
      <c r="R13" s="15"/>
      <c r="S13"/>
      <c r="T13" s="19">
        <v>0.70560747663551404</v>
      </c>
      <c r="U13" s="12"/>
      <c r="V13"/>
      <c r="W13" s="19">
        <v>0.7441860465116279</v>
      </c>
      <c r="X13" s="12"/>
      <c r="Y13" s="15"/>
      <c r="Z13" s="19">
        <v>0.72494172494172493</v>
      </c>
      <c r="AA13" s="15"/>
      <c r="AB13"/>
      <c r="AC13" s="35">
        <v>2.1775700934579438</v>
      </c>
      <c r="AD13" s="35"/>
      <c r="AE13"/>
      <c r="AF13" s="35">
        <v>1.7534883720930232</v>
      </c>
      <c r="AG13" s="35"/>
      <c r="AH13" s="35"/>
      <c r="AI13" s="35">
        <v>1.965034965034965</v>
      </c>
      <c r="AJ13" s="35"/>
      <c r="AK13" s="35"/>
      <c r="AL13" s="35">
        <v>0.82710280373831779</v>
      </c>
      <c r="AM13" s="35"/>
      <c r="AN13"/>
      <c r="AO13" s="35">
        <v>0.71162790697674416</v>
      </c>
      <c r="AP13" s="35"/>
      <c r="AQ13" s="35"/>
      <c r="AR13" s="35">
        <v>0.76923076923076927</v>
      </c>
      <c r="AS13" s="35"/>
      <c r="AT13"/>
      <c r="AU13" s="4">
        <v>354</v>
      </c>
      <c r="AV13"/>
      <c r="AW13" s="4">
        <v>372</v>
      </c>
      <c r="AX13"/>
      <c r="AY13" s="4">
        <v>726</v>
      </c>
      <c r="AZ13"/>
      <c r="BA13" s="15">
        <v>0.60451977401129942</v>
      </c>
      <c r="BB13" s="19"/>
      <c r="BC13" s="19"/>
      <c r="BD13" s="19">
        <v>0.57795698924731187</v>
      </c>
      <c r="BE13" s="19"/>
      <c r="BF13" s="15"/>
      <c r="BG13" s="19">
        <v>0.59090909090909094</v>
      </c>
      <c r="BH13" s="19"/>
      <c r="BI13"/>
    </row>
    <row r="14" spans="1:61" x14ac:dyDescent="0.3">
      <c r="A14" s="1" t="s">
        <v>65</v>
      </c>
      <c r="B14" s="4">
        <v>505</v>
      </c>
      <c r="C14" s="4">
        <v>916</v>
      </c>
      <c r="D14"/>
      <c r="E14" s="4">
        <v>544</v>
      </c>
      <c r="F14" s="4">
        <v>993</v>
      </c>
      <c r="G14"/>
      <c r="H14" s="4">
        <v>1049</v>
      </c>
      <c r="I14" s="4">
        <v>1909</v>
      </c>
      <c r="J14"/>
      <c r="K14" s="19">
        <v>0.35445544554455444</v>
      </c>
      <c r="L14" s="12"/>
      <c r="M14"/>
      <c r="N14" s="19">
        <v>0.40808823529411764</v>
      </c>
      <c r="O14" s="12"/>
      <c r="P14" s="15"/>
      <c r="Q14" s="19">
        <v>0.3822688274547188</v>
      </c>
      <c r="R14" s="15"/>
      <c r="S14"/>
      <c r="T14" s="19">
        <v>0.65346534653465349</v>
      </c>
      <c r="U14" s="12"/>
      <c r="V14"/>
      <c r="W14" s="19">
        <v>0.6470588235294118</v>
      </c>
      <c r="X14" s="12"/>
      <c r="Y14" s="15"/>
      <c r="Z14" s="19">
        <v>0.65014299332697811</v>
      </c>
      <c r="AA14" s="15"/>
      <c r="AB14"/>
      <c r="AC14" s="35">
        <v>2.502970297029703</v>
      </c>
      <c r="AD14" s="35"/>
      <c r="AE14"/>
      <c r="AF14" s="35">
        <v>2.6507352941176472</v>
      </c>
      <c r="AG14" s="35"/>
      <c r="AH14" s="35"/>
      <c r="AI14" s="35">
        <v>2.5795996186844614</v>
      </c>
      <c r="AJ14" s="35"/>
      <c r="AK14" s="35"/>
      <c r="AL14" s="35">
        <v>1.198019801980198</v>
      </c>
      <c r="AM14" s="35"/>
      <c r="AN14"/>
      <c r="AO14" s="35">
        <v>1.2794117647058822</v>
      </c>
      <c r="AP14" s="35"/>
      <c r="AQ14" s="35"/>
      <c r="AR14" s="35">
        <v>1.2402287893231649</v>
      </c>
      <c r="AS14" s="35"/>
      <c r="AT14"/>
      <c r="AU14" s="4">
        <v>916</v>
      </c>
      <c r="AV14"/>
      <c r="AW14" s="4">
        <v>972</v>
      </c>
      <c r="AX14"/>
      <c r="AY14" s="4">
        <v>1888</v>
      </c>
      <c r="AZ14"/>
      <c r="BA14" s="15">
        <v>0.55131004366812231</v>
      </c>
      <c r="BB14" s="19">
        <v>1</v>
      </c>
      <c r="BC14" s="19"/>
      <c r="BD14" s="19">
        <v>0.55967078189300412</v>
      </c>
      <c r="BE14" s="19">
        <v>1.021604938271605</v>
      </c>
      <c r="BF14" s="15"/>
      <c r="BG14" s="19">
        <v>0.55561440677966101</v>
      </c>
      <c r="BH14" s="19">
        <v>1.0111228813559323</v>
      </c>
      <c r="BI14"/>
    </row>
    <row r="15" spans="1:61" x14ac:dyDescent="0.3">
      <c r="A15" s="1" t="s">
        <v>45</v>
      </c>
      <c r="B15" s="4">
        <v>5121</v>
      </c>
      <c r="C15" s="4"/>
      <c r="D15"/>
      <c r="E15" s="4">
        <v>5024</v>
      </c>
      <c r="F15" s="4"/>
      <c r="G15"/>
      <c r="H15" s="4">
        <v>10145</v>
      </c>
      <c r="I15" s="4"/>
      <c r="J15"/>
      <c r="K15" s="19">
        <v>0.44112478031634444</v>
      </c>
      <c r="L15" s="12"/>
      <c r="M15"/>
      <c r="N15" s="19">
        <v>0.44307324840764334</v>
      </c>
      <c r="O15" s="12"/>
      <c r="P15" s="15"/>
      <c r="Q15" s="19">
        <v>0.44208969935929027</v>
      </c>
      <c r="R15" s="15"/>
      <c r="S15"/>
      <c r="T15" s="19">
        <v>0.72524897480960748</v>
      </c>
      <c r="U15" s="12"/>
      <c r="V15"/>
      <c r="W15" s="19">
        <v>0.72472133757961787</v>
      </c>
      <c r="X15" s="12"/>
      <c r="Y15" s="15"/>
      <c r="Z15" s="19">
        <v>0.72498767865943814</v>
      </c>
      <c r="AA15" s="15"/>
      <c r="AB15"/>
      <c r="AC15" s="35">
        <v>2.0630736184338998</v>
      </c>
      <c r="AD15" s="35"/>
      <c r="AE15"/>
      <c r="AF15" s="35">
        <v>2</v>
      </c>
      <c r="AG15" s="35"/>
      <c r="AH15" s="35"/>
      <c r="AI15" s="35">
        <v>2.0318383440118284</v>
      </c>
      <c r="AJ15" s="35"/>
      <c r="AK15" s="35"/>
      <c r="AL15" s="35">
        <v>0.82679164225737156</v>
      </c>
      <c r="AM15" s="35"/>
      <c r="AN15"/>
      <c r="AO15" s="35">
        <v>0.90704617834394907</v>
      </c>
      <c r="AP15" s="35"/>
      <c r="AQ15" s="35"/>
      <c r="AR15" s="35">
        <v>0.86653523903400687</v>
      </c>
      <c r="AS15" s="35"/>
      <c r="AT15"/>
      <c r="AU15" s="4">
        <v>7966</v>
      </c>
      <c r="AV15"/>
      <c r="AW15" s="4">
        <v>8505</v>
      </c>
      <c r="AX15"/>
      <c r="AY15" s="4">
        <v>16471</v>
      </c>
      <c r="AZ15"/>
      <c r="BA15" s="15">
        <v>0.6428571428571429</v>
      </c>
      <c r="BB15" s="19"/>
      <c r="BC15" s="19"/>
      <c r="BD15" s="19">
        <v>0.5907113462669018</v>
      </c>
      <c r="BE15" s="19"/>
      <c r="BF15" s="15"/>
      <c r="BG15" s="19">
        <v>0.6159310302956712</v>
      </c>
      <c r="BH15" s="19"/>
      <c r="BI15"/>
    </row>
    <row r="16" spans="1:61" x14ac:dyDescent="0.3">
      <c r="A16" s="6" t="s">
        <v>18</v>
      </c>
      <c r="B16" s="4">
        <v>1124</v>
      </c>
      <c r="C16" s="4">
        <v>2004</v>
      </c>
      <c r="D16"/>
      <c r="E16" s="4">
        <v>1161</v>
      </c>
      <c r="F16" s="4">
        <v>2121</v>
      </c>
      <c r="G16"/>
      <c r="H16" s="4">
        <v>2285</v>
      </c>
      <c r="I16" s="4">
        <v>4125</v>
      </c>
      <c r="J16"/>
      <c r="K16" s="19">
        <v>0.51690391459074736</v>
      </c>
      <c r="L16" s="12">
        <v>0.5184630738522954</v>
      </c>
      <c r="M16"/>
      <c r="N16" s="19">
        <v>0.5452196382428941</v>
      </c>
      <c r="O16" s="12">
        <v>0.53465346534653468</v>
      </c>
      <c r="P16" s="15"/>
      <c r="Q16" s="19">
        <v>0.53129102844638953</v>
      </c>
      <c r="R16" s="15">
        <v>0.5267878787878788</v>
      </c>
      <c r="S16"/>
      <c r="T16" s="19">
        <v>0.74199288256227758</v>
      </c>
      <c r="U16" s="12">
        <v>0.75249500998003993</v>
      </c>
      <c r="V16"/>
      <c r="W16" s="19">
        <v>0.75968992248062017</v>
      </c>
      <c r="X16" s="12">
        <v>0.76096181046676092</v>
      </c>
      <c r="Y16" s="15"/>
      <c r="Z16" s="19">
        <v>0.75098468271334795</v>
      </c>
      <c r="AA16" s="15">
        <v>0.75684848484848488</v>
      </c>
      <c r="AB16"/>
      <c r="AC16" s="35">
        <v>1.5889679715302492</v>
      </c>
      <c r="AD16" s="35">
        <v>1.4790419161676647</v>
      </c>
      <c r="AE16"/>
      <c r="AF16" s="35">
        <v>1.4530577088716623</v>
      </c>
      <c r="AG16" s="35">
        <v>1.4677039132484677</v>
      </c>
      <c r="AH16" s="35"/>
      <c r="AI16" s="35">
        <v>1.5199124726477025</v>
      </c>
      <c r="AJ16" s="35">
        <v>1.4732121212121212</v>
      </c>
      <c r="AK16" s="35"/>
      <c r="AL16" s="35">
        <v>0.78647686832740216</v>
      </c>
      <c r="AM16" s="35">
        <v>0.69710578842315374</v>
      </c>
      <c r="AN16"/>
      <c r="AO16" s="35">
        <v>0.72868217054263562</v>
      </c>
      <c r="AP16" s="35">
        <v>0.67939651107967935</v>
      </c>
      <c r="AQ16" s="35"/>
      <c r="AR16" s="35">
        <v>0.75711159737417943</v>
      </c>
      <c r="AS16" s="35">
        <v>0.68799999999999994</v>
      </c>
      <c r="AT16"/>
      <c r="AU16" s="4">
        <v>1978</v>
      </c>
      <c r="AV16"/>
      <c r="AW16" s="4">
        <v>2158</v>
      </c>
      <c r="AX16"/>
      <c r="AY16" s="4">
        <v>4136</v>
      </c>
      <c r="AZ16"/>
      <c r="BA16" s="15">
        <v>0.56825075834175931</v>
      </c>
      <c r="BB16" s="19">
        <v>1.0131445904954499</v>
      </c>
      <c r="BC16" s="19"/>
      <c r="BD16" s="19">
        <v>0.53799814643188137</v>
      </c>
      <c r="BE16" s="19">
        <v>0.98285449490268773</v>
      </c>
      <c r="BF16" s="15"/>
      <c r="BG16" s="19">
        <v>0.55246615087040618</v>
      </c>
      <c r="BH16" s="19">
        <v>0.99734042553191493</v>
      </c>
      <c r="BI16"/>
    </row>
    <row r="17" spans="1:61" x14ac:dyDescent="0.3">
      <c r="A17" s="1" t="s">
        <v>19</v>
      </c>
      <c r="B17" s="4">
        <v>4773</v>
      </c>
      <c r="C17" s="4">
        <v>9234</v>
      </c>
      <c r="D17"/>
      <c r="E17" s="4">
        <v>4677</v>
      </c>
      <c r="F17" s="4">
        <v>9582</v>
      </c>
      <c r="G17"/>
      <c r="H17" s="4">
        <v>9450</v>
      </c>
      <c r="I17" s="4">
        <v>18816</v>
      </c>
      <c r="J17"/>
      <c r="K17" s="19">
        <v>0.46511627906976744</v>
      </c>
      <c r="L17" s="12">
        <v>0.47779943686376436</v>
      </c>
      <c r="M17"/>
      <c r="N17" s="19">
        <v>0.47081462475946118</v>
      </c>
      <c r="O17" s="12">
        <v>0.49092047589229804</v>
      </c>
      <c r="P17" s="15"/>
      <c r="Q17" s="19">
        <v>0.46793650793650793</v>
      </c>
      <c r="R17" s="15">
        <v>0.48448129251700678</v>
      </c>
      <c r="S17"/>
      <c r="T17" s="19">
        <v>0.74607165304839729</v>
      </c>
      <c r="U17" s="12">
        <v>0.76759800736408923</v>
      </c>
      <c r="V17"/>
      <c r="W17" s="19">
        <v>0.73465896942484499</v>
      </c>
      <c r="X17" s="12">
        <v>0.76612398246712587</v>
      </c>
      <c r="Y17" s="15"/>
      <c r="Z17" s="19">
        <v>0.74042328042328043</v>
      </c>
      <c r="AA17" s="15">
        <v>0.76684736394557829</v>
      </c>
      <c r="AB17"/>
      <c r="AC17" s="35">
        <v>1.7345485019903624</v>
      </c>
      <c r="AD17" s="35">
        <v>1.635369287416071</v>
      </c>
      <c r="AE17"/>
      <c r="AF17" s="35">
        <v>1.724395980329271</v>
      </c>
      <c r="AG17" s="35">
        <v>1.584324775620956</v>
      </c>
      <c r="AH17" s="35"/>
      <c r="AI17" s="35">
        <v>1.7242328042328043</v>
      </c>
      <c r="AJ17" s="35">
        <v>1.609375</v>
      </c>
      <c r="AK17" s="35"/>
      <c r="AL17" s="35">
        <v>0.719254137858789</v>
      </c>
      <c r="AM17" s="35">
        <v>0.62768031189083817</v>
      </c>
      <c r="AN17"/>
      <c r="AO17" s="35">
        <v>0.75411588625187087</v>
      </c>
      <c r="AP17" s="35">
        <v>0.63045293258192447</v>
      </c>
      <c r="AQ17" s="35"/>
      <c r="AR17" s="35">
        <v>0.73650793650793656</v>
      </c>
      <c r="AS17" s="35">
        <v>0.62909226190476186</v>
      </c>
      <c r="AT17"/>
      <c r="AU17" s="4">
        <v>9677</v>
      </c>
      <c r="AV17"/>
      <c r="AW17" s="4">
        <v>10222</v>
      </c>
      <c r="AX17"/>
      <c r="AY17" s="4">
        <v>19899</v>
      </c>
      <c r="AZ17"/>
      <c r="BA17" s="15">
        <v>0.49323137335951223</v>
      </c>
      <c r="BB17" s="19">
        <v>0.95422134959181559</v>
      </c>
      <c r="BC17" s="19"/>
      <c r="BD17" s="19">
        <v>0.45754255527294074</v>
      </c>
      <c r="BE17" s="19">
        <v>0.93738994325963609</v>
      </c>
      <c r="BF17" s="15"/>
      <c r="BG17" s="19">
        <v>0.47489823609226595</v>
      </c>
      <c r="BH17" s="19">
        <v>0.94557515453037844</v>
      </c>
      <c r="BI17"/>
    </row>
    <row r="18" spans="1:61" x14ac:dyDescent="0.3">
      <c r="A18" s="1" t="s">
        <v>48</v>
      </c>
      <c r="B18" s="4">
        <v>573</v>
      </c>
      <c r="C18" s="4">
        <v>1104</v>
      </c>
      <c r="D18"/>
      <c r="E18" s="4">
        <v>637</v>
      </c>
      <c r="F18" s="4">
        <v>1206</v>
      </c>
      <c r="G18"/>
      <c r="H18" s="4">
        <v>1210</v>
      </c>
      <c r="I18" s="4">
        <v>2310</v>
      </c>
      <c r="J18"/>
      <c r="K18" s="19">
        <v>0.29842931937172773</v>
      </c>
      <c r="L18" s="12">
        <v>0.3704710144927536</v>
      </c>
      <c r="M18"/>
      <c r="N18" s="19">
        <v>0.32496075353218212</v>
      </c>
      <c r="O18" s="12">
        <v>0.3888888888888889</v>
      </c>
      <c r="P18" s="15"/>
      <c r="Q18" s="19">
        <v>0.31239669421487604</v>
      </c>
      <c r="R18" s="15">
        <v>0.38008658008658008</v>
      </c>
      <c r="S18"/>
      <c r="T18" s="19">
        <v>0.56719022687609078</v>
      </c>
      <c r="U18" s="12">
        <v>0.65398550724637683</v>
      </c>
      <c r="V18"/>
      <c r="W18" s="19">
        <v>0.60596546310832022</v>
      </c>
      <c r="X18" s="12">
        <v>0.66252072968490883</v>
      </c>
      <c r="Y18" s="15"/>
      <c r="Z18" s="19">
        <v>0.58760330578512399</v>
      </c>
      <c r="AA18" s="15">
        <v>0.65844155844155849</v>
      </c>
      <c r="AB18"/>
      <c r="AC18" s="35">
        <v>2.7329842931937174</v>
      </c>
      <c r="AD18" s="35">
        <v>2.214673913043478</v>
      </c>
      <c r="AE18"/>
      <c r="AF18" s="35">
        <v>2.5824175824175826</v>
      </c>
      <c r="AG18" s="35">
        <v>2.1608623548922057</v>
      </c>
      <c r="AH18" s="35"/>
      <c r="AI18" s="35">
        <v>2.6537190082644626</v>
      </c>
      <c r="AJ18" s="35">
        <v>2.1865800865800864</v>
      </c>
      <c r="AK18" s="35"/>
      <c r="AL18" s="35">
        <v>1.4013961605584642</v>
      </c>
      <c r="AM18" s="35">
        <v>1.0416666666666667</v>
      </c>
      <c r="AN18"/>
      <c r="AO18" s="35">
        <v>1.3343799058084773</v>
      </c>
      <c r="AP18" s="35">
        <v>1.0265339966832505</v>
      </c>
      <c r="AQ18" s="35"/>
      <c r="AR18" s="35">
        <v>1.3661157024793389</v>
      </c>
      <c r="AS18" s="35">
        <v>1.0363636363636364</v>
      </c>
      <c r="AT18"/>
      <c r="AU18" s="4">
        <v>1541</v>
      </c>
      <c r="AV18"/>
      <c r="AW18" s="4">
        <v>1588</v>
      </c>
      <c r="AX18"/>
      <c r="AY18" s="4">
        <v>3129</v>
      </c>
      <c r="AZ18"/>
      <c r="BA18" s="15">
        <v>0.37183646982478907</v>
      </c>
      <c r="BB18" s="19">
        <v>0.71641791044776115</v>
      </c>
      <c r="BC18" s="19"/>
      <c r="BD18" s="19">
        <v>0.40113350125944586</v>
      </c>
      <c r="BE18" s="19">
        <v>0.75944584382871538</v>
      </c>
      <c r="BF18" s="15"/>
      <c r="BG18" s="19">
        <v>0.38670501757750081</v>
      </c>
      <c r="BH18" s="19">
        <v>0.73825503355704702</v>
      </c>
      <c r="BI18"/>
    </row>
    <row r="19" spans="1:61" x14ac:dyDescent="0.3">
      <c r="A19" s="1" t="s">
        <v>66</v>
      </c>
      <c r="B19" s="4">
        <v>792</v>
      </c>
      <c r="C19" s="4"/>
      <c r="D19"/>
      <c r="E19" s="4">
        <v>652</v>
      </c>
      <c r="F19" s="4"/>
      <c r="G19"/>
      <c r="H19" s="4">
        <v>1444</v>
      </c>
      <c r="I19" s="4"/>
      <c r="J19"/>
      <c r="K19" s="19">
        <v>0.46843434343434343</v>
      </c>
      <c r="L19" s="12"/>
      <c r="M19"/>
      <c r="N19" s="19">
        <v>0.42177914110429449</v>
      </c>
      <c r="O19" s="12"/>
      <c r="P19" s="15"/>
      <c r="Q19" s="19">
        <v>0.44736842105263158</v>
      </c>
      <c r="R19" s="15"/>
      <c r="S19"/>
      <c r="T19" s="19">
        <v>0.77020202020202022</v>
      </c>
      <c r="U19" s="12"/>
      <c r="V19"/>
      <c r="W19" s="19">
        <v>0.72546012269938653</v>
      </c>
      <c r="X19" s="12"/>
      <c r="Y19" s="15"/>
      <c r="Z19" s="19">
        <v>0.75</v>
      </c>
      <c r="AA19" s="15"/>
      <c r="AB19"/>
      <c r="AC19" s="35">
        <v>1.7272727272727273</v>
      </c>
      <c r="AD19" s="35"/>
      <c r="AE19"/>
      <c r="AF19" s="35">
        <v>1.897239263803681</v>
      </c>
      <c r="AG19" s="35"/>
      <c r="AH19" s="35"/>
      <c r="AI19" s="35">
        <v>1.804016620498615</v>
      </c>
      <c r="AJ19" s="35"/>
      <c r="AK19" s="35"/>
      <c r="AL19" s="35">
        <v>0.6237373737373737</v>
      </c>
      <c r="AM19" s="35"/>
      <c r="AN19"/>
      <c r="AO19" s="35">
        <v>0.74846625766871167</v>
      </c>
      <c r="AP19" s="35"/>
      <c r="AQ19" s="35"/>
      <c r="AR19" s="35">
        <v>0.68005540166204981</v>
      </c>
      <c r="AS19" s="35"/>
      <c r="AT19"/>
      <c r="AU19" s="4">
        <v>1762</v>
      </c>
      <c r="AV19"/>
      <c r="AW19" s="4">
        <v>1755</v>
      </c>
      <c r="AX19"/>
      <c r="AY19" s="4">
        <v>3517</v>
      </c>
      <c r="AZ19"/>
      <c r="BA19" s="15">
        <v>0.44948921679909193</v>
      </c>
      <c r="BB19" s="19"/>
      <c r="BC19" s="19"/>
      <c r="BD19" s="19">
        <v>0.3715099715099715</v>
      </c>
      <c r="BE19" s="19"/>
      <c r="BF19" s="15"/>
      <c r="BG19" s="19">
        <v>0.41057719647426782</v>
      </c>
      <c r="BH19" s="19"/>
      <c r="BI19"/>
    </row>
    <row r="20" spans="1:61" x14ac:dyDescent="0.3">
      <c r="A20" s="1" t="s">
        <v>67</v>
      </c>
      <c r="B20" s="4">
        <v>1007</v>
      </c>
      <c r="C20" s="4"/>
      <c r="D20"/>
      <c r="E20" s="4">
        <v>1019</v>
      </c>
      <c r="F20" s="4"/>
      <c r="G20"/>
      <c r="H20" s="4">
        <v>2026</v>
      </c>
      <c r="I20" s="4"/>
      <c r="J20"/>
      <c r="K20" s="19">
        <v>0.42005958291956308</v>
      </c>
      <c r="L20" s="12"/>
      <c r="M20"/>
      <c r="N20" s="19">
        <v>0.45240431795878311</v>
      </c>
      <c r="O20" s="12"/>
      <c r="P20" s="15"/>
      <c r="Q20" s="19">
        <v>0.43632773938795655</v>
      </c>
      <c r="R20" s="15"/>
      <c r="S20"/>
      <c r="T20" s="19">
        <v>0.72889771598808339</v>
      </c>
      <c r="U20" s="12"/>
      <c r="V20"/>
      <c r="W20" s="19">
        <v>0.73405299313052008</v>
      </c>
      <c r="X20" s="12"/>
      <c r="Y20" s="15"/>
      <c r="Z20" s="19">
        <v>0.73149062191510361</v>
      </c>
      <c r="AA20" s="15"/>
      <c r="AB20"/>
      <c r="AC20" s="35">
        <v>1.9116186693147965</v>
      </c>
      <c r="AD20" s="35"/>
      <c r="AE20"/>
      <c r="AF20" s="35">
        <v>1.7654563297350343</v>
      </c>
      <c r="AG20" s="35"/>
      <c r="AH20" s="35"/>
      <c r="AI20" s="35">
        <v>1.8381046396841065</v>
      </c>
      <c r="AJ20" s="35"/>
      <c r="AK20" s="35"/>
      <c r="AL20" s="35">
        <v>0.81727904667328699</v>
      </c>
      <c r="AM20" s="35"/>
      <c r="AN20"/>
      <c r="AO20" s="35">
        <v>0.85966633954857707</v>
      </c>
      <c r="AP20" s="35"/>
      <c r="AQ20" s="35"/>
      <c r="AR20" s="35">
        <v>0.83859822309970389</v>
      </c>
      <c r="AS20" s="35"/>
      <c r="AT20"/>
      <c r="AU20" s="4">
        <v>1546</v>
      </c>
      <c r="AV20"/>
      <c r="AW20" s="4">
        <v>1672</v>
      </c>
      <c r="AX20"/>
      <c r="AY20" s="4">
        <v>3218</v>
      </c>
      <c r="AZ20"/>
      <c r="BA20" s="15">
        <v>0.65135834411384219</v>
      </c>
      <c r="BB20" s="19"/>
      <c r="BC20" s="19"/>
      <c r="BD20" s="19">
        <v>0.60944976076555024</v>
      </c>
      <c r="BE20" s="19"/>
      <c r="BF20" s="15"/>
      <c r="BG20" s="19">
        <v>0.62958359229334993</v>
      </c>
      <c r="BH20" s="19"/>
      <c r="BI20"/>
    </row>
    <row r="21" spans="1:61" x14ac:dyDescent="0.3">
      <c r="A21" s="6" t="s">
        <v>27</v>
      </c>
      <c r="B21" s="4">
        <v>734</v>
      </c>
      <c r="C21" s="4">
        <v>1297</v>
      </c>
      <c r="D21"/>
      <c r="E21" s="4">
        <v>648</v>
      </c>
      <c r="F21" s="4">
        <v>1225</v>
      </c>
      <c r="G21"/>
      <c r="H21" s="4">
        <v>1382</v>
      </c>
      <c r="I21" s="4">
        <v>2522</v>
      </c>
      <c r="J21"/>
      <c r="K21" s="19">
        <v>0.44822888283378748</v>
      </c>
      <c r="L21" s="12">
        <v>0.45952197378565923</v>
      </c>
      <c r="M21"/>
      <c r="N21" s="19">
        <v>0.49074074074074076</v>
      </c>
      <c r="O21" s="12">
        <v>0.50693877551020405</v>
      </c>
      <c r="P21" s="15"/>
      <c r="Q21" s="19">
        <v>0.46816208393632419</v>
      </c>
      <c r="R21" s="15">
        <v>0.48255352894528153</v>
      </c>
      <c r="S21"/>
      <c r="T21" s="19">
        <v>0.74931880108991822</v>
      </c>
      <c r="U21" s="12">
        <v>0.76329992289899773</v>
      </c>
      <c r="V21"/>
      <c r="W21" s="19">
        <v>0.79629629629629628</v>
      </c>
      <c r="X21" s="12">
        <v>0.80979591836734699</v>
      </c>
      <c r="Y21" s="15"/>
      <c r="Z21" s="19">
        <v>0.77134587554269174</v>
      </c>
      <c r="AA21" s="15">
        <v>0.78588421887390958</v>
      </c>
      <c r="AB21"/>
      <c r="AC21" s="35">
        <v>1.7070844686648501</v>
      </c>
      <c r="AD21" s="35">
        <v>1.663839629915189</v>
      </c>
      <c r="AE21"/>
      <c r="AF21" s="35">
        <v>1.5246913580246915</v>
      </c>
      <c r="AG21" s="35">
        <v>1.3902040816326531</v>
      </c>
      <c r="AH21" s="35"/>
      <c r="AI21" s="35">
        <v>1.6215629522431259</v>
      </c>
      <c r="AJ21" s="35">
        <v>1.5309278350515463</v>
      </c>
      <c r="AK21" s="35"/>
      <c r="AL21" s="35">
        <v>0.66485013623978206</v>
      </c>
      <c r="AM21" s="35">
        <v>0.60524286815728601</v>
      </c>
      <c r="AN21"/>
      <c r="AO21" s="35">
        <v>0.52469135802469136</v>
      </c>
      <c r="AP21" s="35">
        <v>0.46693877551020407</v>
      </c>
      <c r="AQ21" s="35"/>
      <c r="AR21" s="35">
        <v>0.59913169319826343</v>
      </c>
      <c r="AS21" s="35">
        <v>0.53806502775574938</v>
      </c>
      <c r="AT21"/>
      <c r="AU21" s="4">
        <v>1542</v>
      </c>
      <c r="AV21"/>
      <c r="AW21" s="4">
        <v>1628</v>
      </c>
      <c r="AX21"/>
      <c r="AY21" s="4">
        <v>3170</v>
      </c>
      <c r="AZ21"/>
      <c r="BA21" s="15">
        <v>0.47600518806744485</v>
      </c>
      <c r="BB21" s="19">
        <v>0.84111543450064852</v>
      </c>
      <c r="BC21" s="19"/>
      <c r="BD21" s="19">
        <v>0.39803439803439805</v>
      </c>
      <c r="BE21" s="19">
        <v>0.75245700245700242</v>
      </c>
      <c r="BF21" s="15"/>
      <c r="BG21" s="19">
        <v>0.43596214511041009</v>
      </c>
      <c r="BH21" s="19">
        <v>0.79558359621451102</v>
      </c>
      <c r="BI21"/>
    </row>
    <row r="22" spans="1:61" x14ac:dyDescent="0.3">
      <c r="A22" s="1" t="s">
        <v>22</v>
      </c>
      <c r="B22" s="4">
        <v>699</v>
      </c>
      <c r="C22" s="4">
        <v>1495</v>
      </c>
      <c r="D22"/>
      <c r="E22" s="4">
        <v>719</v>
      </c>
      <c r="F22" s="4">
        <v>1639</v>
      </c>
      <c r="G22"/>
      <c r="H22" s="4">
        <v>1418</v>
      </c>
      <c r="I22" s="4">
        <v>3134</v>
      </c>
      <c r="J22"/>
      <c r="K22" s="19">
        <v>0.45064377682403434</v>
      </c>
      <c r="L22" s="12">
        <v>0.46956521739130436</v>
      </c>
      <c r="M22"/>
      <c r="N22" s="19">
        <v>0.49235048678720444</v>
      </c>
      <c r="O22" s="12">
        <v>0.50274557657107988</v>
      </c>
      <c r="P22" s="15"/>
      <c r="Q22" s="19">
        <v>0.47179125528913962</v>
      </c>
      <c r="R22" s="15">
        <v>0.48691767708998085</v>
      </c>
      <c r="S22"/>
      <c r="T22" s="19">
        <v>0.75107296137339052</v>
      </c>
      <c r="U22" s="12">
        <v>0.75919732441471577</v>
      </c>
      <c r="V22"/>
      <c r="W22" s="19">
        <v>0.78025034770514601</v>
      </c>
      <c r="X22" s="12">
        <v>0.78767541183648571</v>
      </c>
      <c r="Y22" s="15"/>
      <c r="Z22" s="19">
        <v>0.76586741889985899</v>
      </c>
      <c r="AA22" s="15">
        <v>0.77409061901723042</v>
      </c>
      <c r="AB22"/>
      <c r="AC22" s="35">
        <v>1.6437768240343347</v>
      </c>
      <c r="AD22" s="35">
        <v>1.5016722408026757</v>
      </c>
      <c r="AE22"/>
      <c r="AF22" s="35">
        <v>1.4714881780250348</v>
      </c>
      <c r="AG22" s="35">
        <v>1.422208663819402</v>
      </c>
      <c r="AH22" s="35"/>
      <c r="AI22" s="35">
        <v>1.5564174894217206</v>
      </c>
      <c r="AJ22" s="35">
        <v>1.4601148691767709</v>
      </c>
      <c r="AK22" s="35"/>
      <c r="AL22" s="35">
        <v>0.62517882689556514</v>
      </c>
      <c r="AM22" s="35">
        <v>0.56722408026755855</v>
      </c>
      <c r="AN22"/>
      <c r="AO22" s="35">
        <v>0.67315716272600834</v>
      </c>
      <c r="AP22" s="35">
        <v>0.55826723611958506</v>
      </c>
      <c r="AQ22" s="35"/>
      <c r="AR22" s="35">
        <v>0.64950634696755993</v>
      </c>
      <c r="AS22" s="35">
        <v>0.5625398851308232</v>
      </c>
      <c r="AT22"/>
      <c r="AU22" s="4">
        <v>1430</v>
      </c>
      <c r="AV22"/>
      <c r="AW22" s="4">
        <v>1655</v>
      </c>
      <c r="AX22"/>
      <c r="AY22" s="4">
        <v>3085</v>
      </c>
      <c r="AZ22"/>
      <c r="BA22" s="15">
        <v>0.48881118881118879</v>
      </c>
      <c r="BB22" s="19">
        <v>1.0454545454545454</v>
      </c>
      <c r="BC22" s="19"/>
      <c r="BD22" s="19">
        <v>0.43444108761329303</v>
      </c>
      <c r="BE22" s="19">
        <v>0.99033232628398793</v>
      </c>
      <c r="BF22" s="15"/>
      <c r="BG22" s="19">
        <v>0.45964343598055107</v>
      </c>
      <c r="BH22" s="19">
        <v>1.0158833063209076</v>
      </c>
      <c r="BI22"/>
    </row>
    <row r="23" spans="1:61" x14ac:dyDescent="0.3">
      <c r="A23" s="1" t="s">
        <v>23</v>
      </c>
      <c r="B23" s="4">
        <v>394</v>
      </c>
      <c r="C23" s="4">
        <v>1623</v>
      </c>
      <c r="D23"/>
      <c r="E23" s="4">
        <v>369</v>
      </c>
      <c r="F23" s="4">
        <v>1654</v>
      </c>
      <c r="G23"/>
      <c r="H23" s="4">
        <v>763</v>
      </c>
      <c r="I23" s="4">
        <v>3277</v>
      </c>
      <c r="J23"/>
      <c r="K23" s="19">
        <v>0.42639593908629442</v>
      </c>
      <c r="L23" s="12">
        <v>0.35304990757855825</v>
      </c>
      <c r="M23"/>
      <c r="N23" s="19">
        <v>0.43631436314363142</v>
      </c>
      <c r="O23" s="12">
        <v>0.36457073760580411</v>
      </c>
      <c r="P23" s="15"/>
      <c r="Q23" s="19">
        <v>0.43119266055045874</v>
      </c>
      <c r="R23" s="15">
        <v>0.35886481537992065</v>
      </c>
      <c r="S23"/>
      <c r="T23" s="19">
        <v>0.71065989847715738</v>
      </c>
      <c r="U23" s="12">
        <v>0.61244608749229823</v>
      </c>
      <c r="V23"/>
      <c r="W23" s="19">
        <v>0.73712737127371275</v>
      </c>
      <c r="X23" s="12">
        <v>0.64328899637243042</v>
      </c>
      <c r="Y23" s="15"/>
      <c r="Z23" s="19">
        <v>0.72346002621231975</v>
      </c>
      <c r="AA23" s="15">
        <v>0.62801342691486117</v>
      </c>
      <c r="AB23"/>
      <c r="AC23" s="35">
        <v>2.2918781725888326</v>
      </c>
      <c r="AD23" s="35">
        <v>2.3025261860751693</v>
      </c>
      <c r="AE23"/>
      <c r="AF23" s="35">
        <v>1.953929539295393</v>
      </c>
      <c r="AG23" s="35">
        <v>2.2357920193470373</v>
      </c>
      <c r="AH23" s="35"/>
      <c r="AI23" s="35">
        <v>2.0629095674967233</v>
      </c>
      <c r="AJ23" s="35">
        <v>2.268843454379005</v>
      </c>
      <c r="AK23" s="35"/>
      <c r="AL23" s="35">
        <v>1.0989847715736041</v>
      </c>
      <c r="AM23" s="35">
        <v>1.0727048675292667</v>
      </c>
      <c r="AN23"/>
      <c r="AO23" s="35">
        <v>0.96747967479674801</v>
      </c>
      <c r="AP23" s="35">
        <v>0.98488512696493347</v>
      </c>
      <c r="AQ23" s="35"/>
      <c r="AR23" s="35">
        <v>1.0353866317169069</v>
      </c>
      <c r="AS23" s="35">
        <v>1.0283796155019835</v>
      </c>
      <c r="AT23"/>
      <c r="AU23" s="4">
        <v>1350</v>
      </c>
      <c r="AV23"/>
      <c r="AW23" s="4">
        <v>1421</v>
      </c>
      <c r="AX23"/>
      <c r="AY23" s="4">
        <v>2771</v>
      </c>
      <c r="AZ23"/>
      <c r="BA23" s="15">
        <v>0.29185185185185186</v>
      </c>
      <c r="BB23" s="19">
        <v>1.2022222222222223</v>
      </c>
      <c r="BC23" s="19"/>
      <c r="BD23" s="19">
        <v>0.25967628430682616</v>
      </c>
      <c r="BE23" s="19">
        <v>1.1639690358902182</v>
      </c>
      <c r="BF23" s="15"/>
      <c r="BG23" s="19">
        <v>0.27535185853482497</v>
      </c>
      <c r="BH23" s="19">
        <v>1.1826055575604475</v>
      </c>
      <c r="BI23"/>
    </row>
    <row r="24" spans="1:61" x14ac:dyDescent="0.3">
      <c r="A24" s="1" t="s">
        <v>24</v>
      </c>
      <c r="B24" s="4">
        <v>401</v>
      </c>
      <c r="C24" s="4">
        <v>705</v>
      </c>
      <c r="D24"/>
      <c r="E24" s="4">
        <v>355</v>
      </c>
      <c r="F24" s="4">
        <v>704</v>
      </c>
      <c r="G24"/>
      <c r="H24" s="4">
        <v>756</v>
      </c>
      <c r="I24" s="4">
        <v>1409</v>
      </c>
      <c r="J24"/>
      <c r="K24" s="19">
        <v>0.46882793017456359</v>
      </c>
      <c r="L24" s="12">
        <v>0.49219858156028368</v>
      </c>
      <c r="M24"/>
      <c r="N24" s="19">
        <v>0.48169014084507045</v>
      </c>
      <c r="O24" s="12">
        <v>0.5</v>
      </c>
      <c r="P24" s="15"/>
      <c r="Q24" s="19">
        <v>0.47486772486772488</v>
      </c>
      <c r="R24" s="15">
        <v>0.49609652235628104</v>
      </c>
      <c r="S24"/>
      <c r="T24" s="19">
        <v>0.77556109725685785</v>
      </c>
      <c r="U24" s="12">
        <v>0.78156028368794328</v>
      </c>
      <c r="V24"/>
      <c r="W24" s="19">
        <v>0.78309859154929573</v>
      </c>
      <c r="X24" s="12">
        <v>0.77130681818181823</v>
      </c>
      <c r="Y24" s="15"/>
      <c r="Z24" s="19">
        <v>0.77910052910052907</v>
      </c>
      <c r="AA24" s="15">
        <v>0.77643718949609652</v>
      </c>
      <c r="AB24"/>
      <c r="AC24" s="35">
        <v>1.5860349127182045</v>
      </c>
      <c r="AD24" s="35">
        <v>1.5134751773049646</v>
      </c>
      <c r="AE24"/>
      <c r="AF24" s="35">
        <v>1.6873239436619718</v>
      </c>
      <c r="AG24" s="35">
        <v>1.5909090909090908</v>
      </c>
      <c r="AH24" s="35"/>
      <c r="AI24" s="35">
        <v>1.6335978835978835</v>
      </c>
      <c r="AJ24" s="35">
        <v>1.5521646557842441</v>
      </c>
      <c r="AK24" s="35"/>
      <c r="AL24" s="35">
        <v>0.56608478802992523</v>
      </c>
      <c r="AM24" s="35">
        <v>0.58439716312056733</v>
      </c>
      <c r="AN24"/>
      <c r="AO24" s="35">
        <v>0.6450704225352113</v>
      </c>
      <c r="AP24" s="35">
        <v>0.61931818181818177</v>
      </c>
      <c r="AQ24" s="35"/>
      <c r="AR24" s="35">
        <v>0.60317460317460314</v>
      </c>
      <c r="AS24" s="35">
        <v>0.60184528034066709</v>
      </c>
      <c r="AT24"/>
      <c r="AU24" s="4">
        <v>751</v>
      </c>
      <c r="AV24"/>
      <c r="AW24" s="4">
        <v>717</v>
      </c>
      <c r="AX24"/>
      <c r="AY24" s="4">
        <v>1468</v>
      </c>
      <c r="AZ24"/>
      <c r="BA24" s="15">
        <v>0.53395472703062585</v>
      </c>
      <c r="BB24" s="19">
        <v>0.93874833555259651</v>
      </c>
      <c r="BC24" s="19"/>
      <c r="BD24" s="19">
        <v>0.49511854951185497</v>
      </c>
      <c r="BE24" s="19">
        <v>0.98186889818688983</v>
      </c>
      <c r="BF24" s="15"/>
      <c r="BG24" s="19">
        <v>0.51498637602179842</v>
      </c>
      <c r="BH24" s="19">
        <v>0.9598092643051771</v>
      </c>
      <c r="BI24"/>
    </row>
    <row r="25" spans="1:61" x14ac:dyDescent="0.3">
      <c r="A25" s="1" t="s">
        <v>28</v>
      </c>
      <c r="B25" s="4">
        <v>661</v>
      </c>
      <c r="C25" s="4">
        <v>1325</v>
      </c>
      <c r="D25"/>
      <c r="E25" s="4">
        <v>642</v>
      </c>
      <c r="F25" s="4">
        <v>1344</v>
      </c>
      <c r="G25"/>
      <c r="H25" s="4">
        <v>1303</v>
      </c>
      <c r="I25" s="4">
        <v>2669</v>
      </c>
      <c r="J25"/>
      <c r="K25" s="19">
        <v>0.35854765506807867</v>
      </c>
      <c r="L25" s="12">
        <v>0.36452830188679247</v>
      </c>
      <c r="M25"/>
      <c r="N25" s="19">
        <v>0.39875389408099687</v>
      </c>
      <c r="O25" s="12">
        <v>0.40625</v>
      </c>
      <c r="P25" s="15"/>
      <c r="Q25" s="19">
        <v>0.37835763622409824</v>
      </c>
      <c r="R25" s="15">
        <v>0.38553765455226674</v>
      </c>
      <c r="S25"/>
      <c r="T25" s="19">
        <v>0.64599092284417547</v>
      </c>
      <c r="U25" s="12">
        <v>0.68150943396226416</v>
      </c>
      <c r="V25"/>
      <c r="W25" s="19">
        <v>0.66355140186915884</v>
      </c>
      <c r="X25" s="12">
        <v>0.69940476190476186</v>
      </c>
      <c r="Y25" s="15"/>
      <c r="Z25" s="19">
        <v>0.65464313123561013</v>
      </c>
      <c r="AA25" s="15">
        <v>0.69052079430498314</v>
      </c>
      <c r="AB25"/>
      <c r="AC25" s="35">
        <v>2.4387291981845687</v>
      </c>
      <c r="AD25" s="35">
        <v>2.1924528301886794</v>
      </c>
      <c r="AE25"/>
      <c r="AF25" s="35">
        <v>2.3146417445482865</v>
      </c>
      <c r="AG25" s="35">
        <v>2.0848214285714284</v>
      </c>
      <c r="AH25" s="35"/>
      <c r="AI25" s="35">
        <v>2.3775901765157328</v>
      </c>
      <c r="AJ25" s="35">
        <v>2.1382540277257398</v>
      </c>
      <c r="AK25" s="35"/>
      <c r="AL25" s="35">
        <v>1.2027231467473525</v>
      </c>
      <c r="AM25" s="35">
        <v>1.0279245283018867</v>
      </c>
      <c r="AN25"/>
      <c r="AO25" s="35">
        <v>1.2320872274143302</v>
      </c>
      <c r="AP25" s="35">
        <v>1.0498511904761905</v>
      </c>
      <c r="AQ25" s="35"/>
      <c r="AR25" s="35">
        <v>1.217191097467383</v>
      </c>
      <c r="AS25" s="35">
        <v>1.0389659048332709</v>
      </c>
      <c r="AT25"/>
      <c r="AU25" s="4">
        <v>1555</v>
      </c>
      <c r="AV25"/>
      <c r="AW25" s="4">
        <v>1612</v>
      </c>
      <c r="AX25"/>
      <c r="AY25" s="4">
        <v>3167</v>
      </c>
      <c r="AZ25"/>
      <c r="BA25" s="15">
        <v>0.42508038585209001</v>
      </c>
      <c r="BB25" s="19">
        <v>0.85209003215434087</v>
      </c>
      <c r="BC25" s="19"/>
      <c r="BD25" s="19">
        <v>0.39826302729528534</v>
      </c>
      <c r="BE25" s="19">
        <v>0.83374689826302728</v>
      </c>
      <c r="BF25" s="15"/>
      <c r="BG25" s="19">
        <v>0.41143037574992108</v>
      </c>
      <c r="BH25" s="19">
        <v>0.842753394379539</v>
      </c>
      <c r="BI25"/>
    </row>
    <row r="26" spans="1:61" x14ac:dyDescent="0.3">
      <c r="A26" s="1" t="s">
        <v>49</v>
      </c>
      <c r="B26" s="4">
        <v>604</v>
      </c>
      <c r="C26" s="4">
        <v>1141</v>
      </c>
      <c r="D26"/>
      <c r="E26" s="4">
        <v>578</v>
      </c>
      <c r="F26" s="4">
        <v>1160</v>
      </c>
      <c r="G26"/>
      <c r="H26" s="4">
        <v>1182</v>
      </c>
      <c r="I26" s="4">
        <v>2301</v>
      </c>
      <c r="J26"/>
      <c r="K26" s="19">
        <v>0.40397350993377484</v>
      </c>
      <c r="L26" s="12">
        <v>0.41016652059596848</v>
      </c>
      <c r="M26"/>
      <c r="N26" s="19">
        <v>0.36851211072664358</v>
      </c>
      <c r="O26" s="12">
        <v>0.39051724137931032</v>
      </c>
      <c r="P26" s="15"/>
      <c r="Q26" s="19">
        <v>0.38663282571912011</v>
      </c>
      <c r="R26" s="15">
        <v>0.40026075619295959</v>
      </c>
      <c r="S26"/>
      <c r="T26" s="19">
        <v>0.69701986754966883</v>
      </c>
      <c r="U26" s="12">
        <v>0.72129710780017531</v>
      </c>
      <c r="V26"/>
      <c r="W26" s="19">
        <v>0.66435986159169547</v>
      </c>
      <c r="X26" s="12">
        <v>0.69051724137931036</v>
      </c>
      <c r="Y26" s="15"/>
      <c r="Z26" s="19">
        <v>0.68104906937394249</v>
      </c>
      <c r="AA26" s="15">
        <v>0.70578009561060406</v>
      </c>
      <c r="AB26"/>
      <c r="AC26" s="35">
        <v>2.2831125827814569</v>
      </c>
      <c r="AD26" s="35">
        <v>2.0385626643295356</v>
      </c>
      <c r="AE26"/>
      <c r="AF26" s="35">
        <v>2.2474048442906573</v>
      </c>
      <c r="AG26" s="35">
        <v>2.0551724137931036</v>
      </c>
      <c r="AH26" s="35"/>
      <c r="AI26" s="35">
        <v>2.2656514382402708</v>
      </c>
      <c r="AJ26" s="35">
        <v>2.0469361147327247</v>
      </c>
      <c r="AK26" s="35"/>
      <c r="AL26" s="35">
        <v>0.97350993377483441</v>
      </c>
      <c r="AM26" s="35">
        <v>0.81507449605609117</v>
      </c>
      <c r="AN26"/>
      <c r="AO26" s="35">
        <v>0.97404844290657444</v>
      </c>
      <c r="AP26" s="35">
        <v>0.80948275862068964</v>
      </c>
      <c r="AQ26" s="35"/>
      <c r="AR26" s="35">
        <v>0.97377326565143829</v>
      </c>
      <c r="AS26" s="35">
        <v>0.81225554106910036</v>
      </c>
      <c r="AT26"/>
      <c r="AU26" s="4">
        <v>1278</v>
      </c>
      <c r="AV26"/>
      <c r="AW26" s="4">
        <v>1407</v>
      </c>
      <c r="AX26"/>
      <c r="AY26" s="4">
        <v>2685</v>
      </c>
      <c r="AZ26"/>
      <c r="BA26" s="15">
        <v>0.47261345852895148</v>
      </c>
      <c r="BB26" s="19">
        <v>0.89280125195618154</v>
      </c>
      <c r="BC26" s="19"/>
      <c r="BD26" s="19">
        <v>0.41080312722103768</v>
      </c>
      <c r="BE26" s="19">
        <v>0.82444918265813794</v>
      </c>
      <c r="BF26" s="15"/>
      <c r="BG26" s="19">
        <v>0.44022346368715082</v>
      </c>
      <c r="BH26" s="19">
        <v>0.85698324022346373</v>
      </c>
      <c r="BI26"/>
    </row>
    <row r="27" spans="1:61" ht="14.25" thickBot="1" x14ac:dyDescent="0.35">
      <c r="A27" s="16" t="s">
        <v>25</v>
      </c>
      <c r="B27" s="10">
        <v>35861</v>
      </c>
      <c r="C27" s="10"/>
      <c r="D27" s="10"/>
      <c r="E27" s="10">
        <v>35783</v>
      </c>
      <c r="F27" s="10"/>
      <c r="G27" s="10"/>
      <c r="H27" s="10">
        <v>71644</v>
      </c>
      <c r="I27" s="10"/>
      <c r="J27" s="10"/>
      <c r="K27" s="18">
        <v>0.45826942918490837</v>
      </c>
      <c r="L27" s="16"/>
      <c r="M27" s="16"/>
      <c r="N27" s="18">
        <v>0.47128524718441717</v>
      </c>
      <c r="O27" s="18"/>
      <c r="P27" s="11"/>
      <c r="Q27" s="18">
        <v>0.4647702529172017</v>
      </c>
      <c r="R27" s="10"/>
      <c r="S27" s="10"/>
      <c r="T27" s="18">
        <v>0.73414015225453833</v>
      </c>
      <c r="U27" s="16"/>
      <c r="V27" s="16"/>
      <c r="W27" s="18">
        <v>0.73093368359276756</v>
      </c>
      <c r="X27" s="18"/>
      <c r="Y27" s="11"/>
      <c r="Z27" s="18">
        <v>0.7325386633912121</v>
      </c>
      <c r="AA27" s="18"/>
      <c r="AB27" s="10"/>
      <c r="AC27" s="37">
        <v>1.7682440534285158</v>
      </c>
      <c r="AD27" s="16"/>
      <c r="AE27" s="16"/>
      <c r="AF27" s="37">
        <v>1.7290333398541207</v>
      </c>
      <c r="AG27" s="37"/>
      <c r="AH27" s="38"/>
      <c r="AI27" s="37">
        <v>1.7486600413153928</v>
      </c>
      <c r="AJ27" s="37"/>
      <c r="AK27" s="10"/>
      <c r="AL27" s="37">
        <v>0.74953291876969408</v>
      </c>
      <c r="AM27" s="16"/>
      <c r="AN27" s="16"/>
      <c r="AO27" s="37">
        <v>0.78417125450632985</v>
      </c>
      <c r="AP27" s="37"/>
      <c r="AQ27" s="38"/>
      <c r="AR27" s="37">
        <v>0.76683323097537825</v>
      </c>
      <c r="AS27" s="37"/>
      <c r="AT27" s="10"/>
      <c r="AU27" s="10">
        <v>58864</v>
      </c>
      <c r="AV27" s="10"/>
      <c r="AW27" s="10">
        <v>62101</v>
      </c>
      <c r="AX27" s="10"/>
      <c r="AY27" s="10">
        <v>120965</v>
      </c>
      <c r="AZ27" s="10"/>
      <c r="BA27" s="18">
        <v>0.60921785811361784</v>
      </c>
      <c r="BB27" s="18"/>
      <c r="BC27" s="11"/>
      <c r="BD27" s="18">
        <v>0.57620650231075188</v>
      </c>
      <c r="BE27" s="18"/>
      <c r="BF27" s="11"/>
      <c r="BG27" s="18">
        <v>0.59227049146447319</v>
      </c>
      <c r="BH27" s="18"/>
      <c r="BI27" s="13"/>
    </row>
    <row r="28" spans="1:61" x14ac:dyDescent="0.3">
      <c r="A28" t="s">
        <v>68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</row>
    <row r="29" spans="1:61" x14ac:dyDescent="0.3">
      <c r="A29" s="1" t="s">
        <v>69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</row>
    <row r="30" spans="1:61" x14ac:dyDescent="0.3">
      <c r="A30" s="1" t="s">
        <v>70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</row>
    <row r="31" spans="1:61" x14ac:dyDescent="0.3">
      <c r="A31" s="1" t="s">
        <v>71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 s="9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</row>
    <row r="32" spans="1:61" x14ac:dyDescent="0.3">
      <c r="A32" s="1" t="s">
        <v>72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 s="4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</row>
  </sheetData>
  <mergeCells count="4">
    <mergeCell ref="T3:AA3"/>
    <mergeCell ref="T4:U4"/>
    <mergeCell ref="W4:X4"/>
    <mergeCell ref="Z4:AA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849EA-8FB6-4D4F-80E0-FCF902C220C9}">
  <dimension ref="A1:Y30"/>
  <sheetViews>
    <sheetView workbookViewId="0">
      <selection activeCell="A3" sqref="A3:X4"/>
    </sheetView>
  </sheetViews>
  <sheetFormatPr defaultRowHeight="13.5" x14ac:dyDescent="0.3"/>
  <cols>
    <col min="1" max="1" width="27.5" style="40" customWidth="1"/>
    <col min="2" max="4" width="9.33203125" style="40"/>
    <col min="5" max="5" width="3.6640625" style="40" customWidth="1"/>
    <col min="6" max="8" width="9.33203125" style="40"/>
    <col min="9" max="9" width="3.6640625" style="40" customWidth="1"/>
    <col min="10" max="12" width="9.33203125" style="40"/>
    <col min="13" max="13" width="3.6640625" style="40" customWidth="1"/>
    <col min="14" max="16" width="9.33203125" style="40"/>
    <col min="17" max="17" width="3.6640625" style="40" customWidth="1"/>
    <col min="18" max="20" width="9.33203125" style="40"/>
    <col min="21" max="21" width="3.6640625" style="40" customWidth="1"/>
    <col min="22" max="16384" width="9.33203125" style="40"/>
  </cols>
  <sheetData>
    <row r="1" spans="1:25" x14ac:dyDescent="0.3">
      <c r="A1" t="s">
        <v>73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14.25" thickBot="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 ht="14.25" thickBot="1" x14ac:dyDescent="0.35">
      <c r="A3" s="41" t="s">
        <v>0</v>
      </c>
      <c r="B3" s="42" t="s">
        <v>1</v>
      </c>
      <c r="C3" s="42"/>
      <c r="D3" s="42"/>
      <c r="E3" s="41"/>
      <c r="F3" s="42" t="s">
        <v>31</v>
      </c>
      <c r="G3" s="42"/>
      <c r="H3" s="42"/>
      <c r="I3" s="41"/>
      <c r="J3" s="42" t="s">
        <v>32</v>
      </c>
      <c r="K3" s="42"/>
      <c r="L3" s="42"/>
      <c r="M3" s="44"/>
      <c r="N3" s="42" t="s">
        <v>37</v>
      </c>
      <c r="O3" s="42"/>
      <c r="P3" s="42"/>
      <c r="Q3" s="44"/>
      <c r="R3" s="41" t="s">
        <v>39</v>
      </c>
      <c r="S3" s="44"/>
      <c r="T3" s="44"/>
      <c r="U3" s="44"/>
      <c r="V3" s="44" t="s">
        <v>5</v>
      </c>
      <c r="W3" s="44"/>
      <c r="X3" s="44"/>
      <c r="Y3"/>
    </row>
    <row r="4" spans="1:25" ht="14.25" thickBot="1" x14ac:dyDescent="0.35">
      <c r="A4" s="43"/>
      <c r="B4" s="44" t="s">
        <v>40</v>
      </c>
      <c r="C4" s="44" t="s">
        <v>41</v>
      </c>
      <c r="D4" s="44" t="s">
        <v>8</v>
      </c>
      <c r="E4" s="43"/>
      <c r="F4" s="44" t="s">
        <v>40</v>
      </c>
      <c r="G4" s="44" t="s">
        <v>41</v>
      </c>
      <c r="H4" s="44" t="s">
        <v>8</v>
      </c>
      <c r="I4" s="43"/>
      <c r="J4" s="44" t="s">
        <v>40</v>
      </c>
      <c r="K4" s="44" t="s">
        <v>41</v>
      </c>
      <c r="L4" s="44" t="s">
        <v>8</v>
      </c>
      <c r="M4" s="44"/>
      <c r="N4" s="44" t="s">
        <v>40</v>
      </c>
      <c r="O4" s="44" t="s">
        <v>41</v>
      </c>
      <c r="P4" s="44" t="s">
        <v>8</v>
      </c>
      <c r="Q4" s="44"/>
      <c r="R4" s="45" t="s">
        <v>40</v>
      </c>
      <c r="S4" s="44" t="s">
        <v>41</v>
      </c>
      <c r="T4" s="44" t="s">
        <v>8</v>
      </c>
      <c r="U4" s="44"/>
      <c r="V4" s="44" t="s">
        <v>40</v>
      </c>
      <c r="W4" s="44" t="s">
        <v>41</v>
      </c>
      <c r="X4" s="44" t="s">
        <v>8</v>
      </c>
      <c r="Y4"/>
    </row>
    <row r="5" spans="1:25" x14ac:dyDescent="0.3">
      <c r="A5" s="1" t="s">
        <v>42</v>
      </c>
      <c r="B5" s="4">
        <v>12876</v>
      </c>
      <c r="C5" s="4">
        <v>13076</v>
      </c>
      <c r="D5" s="4">
        <v>25952</v>
      </c>
      <c r="E5" s="4"/>
      <c r="F5" s="4">
        <v>6338</v>
      </c>
      <c r="G5" s="4">
        <v>6650</v>
      </c>
      <c r="H5" s="4">
        <v>12988</v>
      </c>
      <c r="I5"/>
      <c r="J5" s="19">
        <v>0.49223361292326812</v>
      </c>
      <c r="K5" s="19">
        <v>0.50856531049250531</v>
      </c>
      <c r="L5" s="19">
        <v>0.50046239210850807</v>
      </c>
      <c r="M5" s="19"/>
      <c r="N5" s="19">
        <v>0.75756227758007122</v>
      </c>
      <c r="O5" s="19">
        <v>0.75719660512730769</v>
      </c>
      <c r="P5" s="19">
        <v>0.75737791697913448</v>
      </c>
      <c r="Q5"/>
      <c r="R5" s="4">
        <v>13892</v>
      </c>
      <c r="S5" s="4">
        <v>14448</v>
      </c>
      <c r="T5" s="4">
        <v>28340</v>
      </c>
      <c r="U5"/>
      <c r="V5" s="19">
        <v>0.92686438237834723</v>
      </c>
      <c r="W5" s="19">
        <v>0.90503875968992253</v>
      </c>
      <c r="X5" s="19">
        <v>0.91573747353563872</v>
      </c>
      <c r="Y5"/>
    </row>
    <row r="6" spans="1:25" x14ac:dyDescent="0.3">
      <c r="A6" s="1" t="s">
        <v>64</v>
      </c>
      <c r="B6" s="4">
        <v>1959</v>
      </c>
      <c r="C6" s="4">
        <v>1931</v>
      </c>
      <c r="D6" s="4">
        <v>3890</v>
      </c>
      <c r="E6" s="4"/>
      <c r="F6" s="4">
        <v>1003</v>
      </c>
      <c r="G6" s="4">
        <v>1047</v>
      </c>
      <c r="H6" s="4">
        <v>2050</v>
      </c>
      <c r="I6"/>
      <c r="J6" s="19">
        <v>0.51199591628381824</v>
      </c>
      <c r="K6" s="19">
        <v>0.54220611082340753</v>
      </c>
      <c r="L6" s="19">
        <v>0.52699228791773778</v>
      </c>
      <c r="M6" s="19"/>
      <c r="N6" s="19">
        <v>0.82133741704951502</v>
      </c>
      <c r="O6" s="19">
        <v>0.83013982392542729</v>
      </c>
      <c r="P6" s="19">
        <v>0.82570694087403596</v>
      </c>
      <c r="Q6"/>
      <c r="R6" s="4">
        <v>2390</v>
      </c>
      <c r="S6" s="4">
        <v>2360</v>
      </c>
      <c r="T6" s="4">
        <v>4750</v>
      </c>
      <c r="U6"/>
      <c r="V6" s="19">
        <v>0.81966527196652716</v>
      </c>
      <c r="W6" s="19">
        <v>0.8182203389830508</v>
      </c>
      <c r="X6" s="19">
        <v>0.81894736842105265</v>
      </c>
      <c r="Y6"/>
    </row>
    <row r="7" spans="1:25" x14ac:dyDescent="0.3">
      <c r="A7" s="1" t="s">
        <v>10</v>
      </c>
      <c r="B7" s="4">
        <v>1600</v>
      </c>
      <c r="C7" s="4">
        <v>1647</v>
      </c>
      <c r="D7" s="4">
        <v>3247</v>
      </c>
      <c r="E7" s="4"/>
      <c r="F7" s="4">
        <v>734</v>
      </c>
      <c r="G7" s="4">
        <v>765</v>
      </c>
      <c r="H7" s="4">
        <v>1499</v>
      </c>
      <c r="I7"/>
      <c r="J7" s="19">
        <v>0.45874999999999999</v>
      </c>
      <c r="K7" s="19">
        <v>0.46448087431693991</v>
      </c>
      <c r="L7" s="19">
        <v>0.46165691407453036</v>
      </c>
      <c r="M7" s="19"/>
      <c r="N7" s="19">
        <v>0.74312500000000004</v>
      </c>
      <c r="O7" s="19">
        <v>0.7407407407407407</v>
      </c>
      <c r="P7" s="19">
        <v>0.74191561441330456</v>
      </c>
      <c r="Q7"/>
      <c r="R7" s="4">
        <v>1700</v>
      </c>
      <c r="S7" s="4">
        <v>1815</v>
      </c>
      <c r="T7" s="4">
        <v>3515</v>
      </c>
      <c r="U7"/>
      <c r="V7" s="19">
        <v>0.94117647058823528</v>
      </c>
      <c r="W7" s="19">
        <v>0.90743801652892564</v>
      </c>
      <c r="X7" s="19">
        <v>0.92375533428165002</v>
      </c>
      <c r="Y7"/>
    </row>
    <row r="8" spans="1:25" x14ac:dyDescent="0.3">
      <c r="A8" s="1" t="s">
        <v>43</v>
      </c>
      <c r="B8" s="4">
        <v>2010</v>
      </c>
      <c r="C8" s="4">
        <v>2046</v>
      </c>
      <c r="D8" s="4">
        <v>4056</v>
      </c>
      <c r="E8" s="4"/>
      <c r="F8" s="4">
        <v>941</v>
      </c>
      <c r="G8" s="4">
        <v>988</v>
      </c>
      <c r="H8" s="4">
        <v>1929</v>
      </c>
      <c r="I8"/>
      <c r="J8" s="19">
        <v>0.46815920398009953</v>
      </c>
      <c r="K8" s="19">
        <v>0.48289345063538613</v>
      </c>
      <c r="L8" s="19">
        <v>0.47559171597633138</v>
      </c>
      <c r="M8" s="19"/>
      <c r="N8" s="19">
        <v>0.76666666666666672</v>
      </c>
      <c r="O8" s="19">
        <v>0.74828934506353861</v>
      </c>
      <c r="P8" s="19">
        <v>0.75739644970414199</v>
      </c>
      <c r="Q8"/>
      <c r="R8" s="4">
        <v>2785</v>
      </c>
      <c r="S8" s="4">
        <v>2903</v>
      </c>
      <c r="T8" s="4">
        <v>5688</v>
      </c>
      <c r="U8"/>
      <c r="V8" s="19">
        <v>0.7217235188509874</v>
      </c>
      <c r="W8" s="19">
        <v>0.70478815018945917</v>
      </c>
      <c r="X8" s="19">
        <v>0.71308016877637126</v>
      </c>
      <c r="Y8"/>
    </row>
    <row r="9" spans="1:25" x14ac:dyDescent="0.3">
      <c r="A9" s="1" t="s">
        <v>12</v>
      </c>
      <c r="B9" s="4">
        <v>1669</v>
      </c>
      <c r="C9" s="4">
        <v>1813</v>
      </c>
      <c r="D9" s="4">
        <v>3482</v>
      </c>
      <c r="E9" s="4"/>
      <c r="F9" s="4">
        <v>802</v>
      </c>
      <c r="G9" s="4">
        <v>839</v>
      </c>
      <c r="H9" s="4">
        <v>1641</v>
      </c>
      <c r="I9"/>
      <c r="J9" s="19">
        <v>0.48052726183343319</v>
      </c>
      <c r="K9" s="19">
        <v>0.4627688913403199</v>
      </c>
      <c r="L9" s="19">
        <v>0.47128087306145894</v>
      </c>
      <c r="M9" s="19"/>
      <c r="N9" s="19">
        <v>0.74595566207309771</v>
      </c>
      <c r="O9" s="19">
        <v>0.71649200220628795</v>
      </c>
      <c r="P9" s="19">
        <v>0.73061458931648482</v>
      </c>
      <c r="Q9"/>
      <c r="R9" s="4">
        <v>1986</v>
      </c>
      <c r="S9" s="4">
        <v>2321</v>
      </c>
      <c r="T9" s="4">
        <v>4307</v>
      </c>
      <c r="U9"/>
      <c r="V9" s="19">
        <v>0.84038267875125883</v>
      </c>
      <c r="W9" s="19">
        <v>0.7811288237828522</v>
      </c>
      <c r="X9" s="19">
        <v>0.80845135825400516</v>
      </c>
      <c r="Y9"/>
    </row>
    <row r="10" spans="1:25" x14ac:dyDescent="0.3">
      <c r="A10" s="6" t="s">
        <v>13</v>
      </c>
      <c r="B10" s="4">
        <v>1154</v>
      </c>
      <c r="C10" s="4">
        <v>1126</v>
      </c>
      <c r="D10" s="4">
        <v>2280</v>
      </c>
      <c r="E10" s="4"/>
      <c r="F10" s="4">
        <v>532</v>
      </c>
      <c r="G10" s="4">
        <v>541</v>
      </c>
      <c r="H10" s="4">
        <v>1073</v>
      </c>
      <c r="I10"/>
      <c r="J10" s="19">
        <v>0.46100519930675909</v>
      </c>
      <c r="K10" s="19">
        <v>0.48046181172291297</v>
      </c>
      <c r="L10" s="19">
        <v>0.47061403508771932</v>
      </c>
      <c r="M10" s="19"/>
      <c r="N10" s="19">
        <v>0.73223570190641252</v>
      </c>
      <c r="O10" s="19">
        <v>0.71936056838365892</v>
      </c>
      <c r="P10" s="19">
        <v>0.72587719298245612</v>
      </c>
      <c r="Q10"/>
      <c r="R10" s="4">
        <v>1184</v>
      </c>
      <c r="S10" s="4">
        <v>1214</v>
      </c>
      <c r="T10" s="4">
        <v>2398</v>
      </c>
      <c r="U10"/>
      <c r="V10" s="19">
        <v>0.97466216216216217</v>
      </c>
      <c r="W10" s="19">
        <v>0.92751235584843494</v>
      </c>
      <c r="X10" s="19">
        <v>0.95079232693911597</v>
      </c>
      <c r="Y10"/>
    </row>
    <row r="11" spans="1:25" x14ac:dyDescent="0.3">
      <c r="A11" s="1" t="s">
        <v>14</v>
      </c>
      <c r="B11" s="4">
        <v>1039</v>
      </c>
      <c r="C11" s="4">
        <v>1070</v>
      </c>
      <c r="D11" s="4">
        <v>2109</v>
      </c>
      <c r="E11" s="4"/>
      <c r="F11" s="4">
        <v>476</v>
      </c>
      <c r="G11" s="4">
        <v>476</v>
      </c>
      <c r="H11" s="4">
        <v>952</v>
      </c>
      <c r="I11"/>
      <c r="J11" s="19">
        <v>0.45813282001924927</v>
      </c>
      <c r="K11" s="19">
        <v>0.44485981308411215</v>
      </c>
      <c r="L11" s="19">
        <v>0.45139876718824085</v>
      </c>
      <c r="M11" s="19"/>
      <c r="N11" s="19">
        <v>0.74398460057747839</v>
      </c>
      <c r="O11" s="19">
        <v>0.72429906542056077</v>
      </c>
      <c r="P11" s="19">
        <v>0.73399715504978658</v>
      </c>
      <c r="Q11"/>
      <c r="R11" s="4">
        <v>1281</v>
      </c>
      <c r="S11" s="4">
        <v>1356</v>
      </c>
      <c r="T11" s="4">
        <v>2637</v>
      </c>
      <c r="U11"/>
      <c r="V11" s="19">
        <v>0.81108508977361438</v>
      </c>
      <c r="W11" s="19">
        <v>0.78908554572271383</v>
      </c>
      <c r="X11" s="19">
        <v>0.79977246871444818</v>
      </c>
      <c r="Y11"/>
    </row>
    <row r="12" spans="1:25" x14ac:dyDescent="0.3">
      <c r="A12" s="1" t="s">
        <v>44</v>
      </c>
      <c r="B12" s="4">
        <v>214</v>
      </c>
      <c r="C12" s="4">
        <v>215</v>
      </c>
      <c r="D12" s="4">
        <v>429</v>
      </c>
      <c r="E12" s="4"/>
      <c r="F12" s="4">
        <v>72</v>
      </c>
      <c r="G12" s="4">
        <v>102</v>
      </c>
      <c r="H12" s="4">
        <v>174</v>
      </c>
      <c r="I12"/>
      <c r="J12" s="19">
        <v>0.3364485981308411</v>
      </c>
      <c r="K12" s="19">
        <v>0.47441860465116281</v>
      </c>
      <c r="L12" s="19">
        <v>0.40559440559440557</v>
      </c>
      <c r="M12" s="19"/>
      <c r="N12" s="19">
        <v>0.70560747663551404</v>
      </c>
      <c r="O12" s="19">
        <v>0.7441860465116279</v>
      </c>
      <c r="P12" s="19">
        <v>0.72494172494172493</v>
      </c>
      <c r="Q12"/>
      <c r="R12" s="4">
        <v>354</v>
      </c>
      <c r="S12" s="4">
        <v>372</v>
      </c>
      <c r="T12" s="4">
        <v>726</v>
      </c>
      <c r="U12"/>
      <c r="V12" s="19">
        <v>0.60451977401129942</v>
      </c>
      <c r="W12" s="19">
        <v>0.57795698924731187</v>
      </c>
      <c r="X12" s="19">
        <v>0.59090909090909094</v>
      </c>
      <c r="Y12"/>
    </row>
    <row r="13" spans="1:25" x14ac:dyDescent="0.3">
      <c r="A13" s="1" t="s">
        <v>65</v>
      </c>
      <c r="B13" s="4">
        <v>847</v>
      </c>
      <c r="C13" s="4">
        <v>936</v>
      </c>
      <c r="D13" s="4">
        <v>1783</v>
      </c>
      <c r="E13" s="4"/>
      <c r="F13" s="4">
        <v>303</v>
      </c>
      <c r="G13" s="4">
        <v>399</v>
      </c>
      <c r="H13" s="4">
        <v>702</v>
      </c>
      <c r="I13"/>
      <c r="J13" s="19">
        <v>0.35773317591499409</v>
      </c>
      <c r="K13" s="19">
        <v>0.42628205128205127</v>
      </c>
      <c r="L13" s="19">
        <v>0.39371845204711159</v>
      </c>
      <c r="M13" s="19"/>
      <c r="N13" s="19">
        <v>0.6776859504132231</v>
      </c>
      <c r="O13" s="19">
        <v>0.68162393162393164</v>
      </c>
      <c r="P13" s="19">
        <v>0.67975322490185086</v>
      </c>
      <c r="Q13"/>
      <c r="R13" s="4">
        <v>916</v>
      </c>
      <c r="S13" s="4">
        <v>972</v>
      </c>
      <c r="T13" s="4">
        <v>1888</v>
      </c>
      <c r="U13"/>
      <c r="V13" s="19">
        <v>0.9246724890829694</v>
      </c>
      <c r="W13" s="19">
        <v>0.96296296296296291</v>
      </c>
      <c r="X13" s="19">
        <v>0.94438559322033899</v>
      </c>
      <c r="Y13"/>
    </row>
    <row r="14" spans="1:25" x14ac:dyDescent="0.3">
      <c r="A14" s="1" t="s">
        <v>45</v>
      </c>
      <c r="B14" s="4">
        <v>5121</v>
      </c>
      <c r="C14" s="4">
        <v>5024</v>
      </c>
      <c r="D14" s="4">
        <v>10145</v>
      </c>
      <c r="E14" s="4"/>
      <c r="F14" s="4">
        <v>2259</v>
      </c>
      <c r="G14" s="4">
        <v>2226</v>
      </c>
      <c r="H14" s="4">
        <v>4485</v>
      </c>
      <c r="I14"/>
      <c r="J14" s="19">
        <v>0.44112478031634444</v>
      </c>
      <c r="K14" s="19">
        <v>0.44307324840764334</v>
      </c>
      <c r="L14" s="19">
        <v>0.44208969935929027</v>
      </c>
      <c r="M14" s="19"/>
      <c r="N14" s="19">
        <v>0.72524897480960748</v>
      </c>
      <c r="O14" s="19">
        <v>0.72472133757961787</v>
      </c>
      <c r="P14" s="19">
        <v>0.72498767865943814</v>
      </c>
      <c r="Q14"/>
      <c r="R14" s="4">
        <v>7966</v>
      </c>
      <c r="S14" s="4">
        <v>8505</v>
      </c>
      <c r="T14" s="4">
        <v>16471</v>
      </c>
      <c r="U14"/>
      <c r="V14" s="19">
        <v>0.6428571428571429</v>
      </c>
      <c r="W14" s="19">
        <v>0.5907113462669018</v>
      </c>
      <c r="X14" s="19">
        <v>0.6159310302956712</v>
      </c>
      <c r="Y14"/>
    </row>
    <row r="15" spans="1:25" x14ac:dyDescent="0.3">
      <c r="A15" s="6" t="s">
        <v>18</v>
      </c>
      <c r="B15" s="4">
        <v>1822</v>
      </c>
      <c r="C15" s="4">
        <v>1894</v>
      </c>
      <c r="D15" s="4">
        <v>3716</v>
      </c>
      <c r="E15" s="4"/>
      <c r="F15" s="4">
        <v>945</v>
      </c>
      <c r="G15" s="4">
        <v>1014</v>
      </c>
      <c r="H15" s="4">
        <v>1959</v>
      </c>
      <c r="I15"/>
      <c r="J15" s="19">
        <v>0.51866081229418226</v>
      </c>
      <c r="K15" s="19">
        <v>0.53537486800422385</v>
      </c>
      <c r="L15" s="19">
        <v>0.52717976318622173</v>
      </c>
      <c r="M15" s="19"/>
      <c r="N15" s="19">
        <v>0.75082327113062564</v>
      </c>
      <c r="O15" s="19">
        <v>0.76346356916578673</v>
      </c>
      <c r="P15" s="19">
        <v>0.7572658772874058</v>
      </c>
      <c r="Q15"/>
      <c r="R15" s="4">
        <v>1978</v>
      </c>
      <c r="S15" s="4">
        <v>2158</v>
      </c>
      <c r="T15" s="4">
        <v>4136</v>
      </c>
      <c r="U15"/>
      <c r="V15" s="19">
        <v>0.92113245702730029</v>
      </c>
      <c r="W15" s="19">
        <v>0.87766450417052821</v>
      </c>
      <c r="X15" s="19">
        <v>0.89845261121856868</v>
      </c>
      <c r="Y15"/>
    </row>
    <row r="16" spans="1:25" x14ac:dyDescent="0.3">
      <c r="A16" s="1" t="s">
        <v>19</v>
      </c>
      <c r="B16" s="4">
        <v>8187</v>
      </c>
      <c r="C16" s="4">
        <v>8239</v>
      </c>
      <c r="D16" s="4">
        <v>16426</v>
      </c>
      <c r="E16" s="4"/>
      <c r="F16" s="4">
        <v>3908</v>
      </c>
      <c r="G16" s="4">
        <v>4042</v>
      </c>
      <c r="H16" s="4">
        <v>7950</v>
      </c>
      <c r="I16"/>
      <c r="J16" s="19">
        <v>0.47734212776352752</v>
      </c>
      <c r="K16" s="19">
        <v>0.49059351863090178</v>
      </c>
      <c r="L16" s="19">
        <v>0.48398879824668212</v>
      </c>
      <c r="M16" s="19"/>
      <c r="N16" s="19">
        <v>0.76670331012580917</v>
      </c>
      <c r="O16" s="19">
        <v>0.76332079135817454</v>
      </c>
      <c r="P16" s="19">
        <v>0.76500669670035315</v>
      </c>
      <c r="Q16"/>
      <c r="R16" s="4">
        <v>9677</v>
      </c>
      <c r="S16" s="4">
        <v>10222</v>
      </c>
      <c r="T16" s="4">
        <v>19899</v>
      </c>
      <c r="U16"/>
      <c r="V16" s="19">
        <v>0.84602666115531677</v>
      </c>
      <c r="W16" s="19">
        <v>0.80600665231852864</v>
      </c>
      <c r="X16" s="19">
        <v>0.82546861651339265</v>
      </c>
      <c r="Y16"/>
    </row>
    <row r="17" spans="1:25" x14ac:dyDescent="0.3">
      <c r="A17" s="1" t="s">
        <v>48</v>
      </c>
      <c r="B17" s="4">
        <v>1012</v>
      </c>
      <c r="C17" s="4">
        <v>1093</v>
      </c>
      <c r="D17" s="4">
        <v>2105</v>
      </c>
      <c r="E17" s="4"/>
      <c r="F17" s="4">
        <v>376</v>
      </c>
      <c r="G17" s="4">
        <v>425</v>
      </c>
      <c r="H17" s="4">
        <v>801</v>
      </c>
      <c r="I17"/>
      <c r="J17" s="19">
        <v>0.3715415019762846</v>
      </c>
      <c r="K17" s="19">
        <v>0.3888380603842635</v>
      </c>
      <c r="L17" s="19">
        <v>0.38052256532066508</v>
      </c>
      <c r="M17" s="19"/>
      <c r="N17" s="19">
        <v>0.6541501976284585</v>
      </c>
      <c r="O17" s="19">
        <v>0.66514181152790486</v>
      </c>
      <c r="P17" s="19">
        <v>0.65985748218527318</v>
      </c>
      <c r="Q17"/>
      <c r="R17" s="4">
        <v>1541</v>
      </c>
      <c r="S17" s="4">
        <v>1588</v>
      </c>
      <c r="T17" s="4">
        <v>3129</v>
      </c>
      <c r="U17"/>
      <c r="V17" s="19">
        <v>0.65671641791044777</v>
      </c>
      <c r="W17" s="19">
        <v>0.6882871536523929</v>
      </c>
      <c r="X17" s="19">
        <v>0.67273889421540434</v>
      </c>
      <c r="Y17"/>
    </row>
    <row r="18" spans="1:25" x14ac:dyDescent="0.3">
      <c r="A18" s="1" t="s">
        <v>66</v>
      </c>
      <c r="B18" s="4">
        <v>1350</v>
      </c>
      <c r="C18" s="4">
        <v>1263</v>
      </c>
      <c r="D18" s="4">
        <v>2613</v>
      </c>
      <c r="E18" s="4"/>
      <c r="F18" s="4">
        <v>623</v>
      </c>
      <c r="G18" s="4">
        <v>561</v>
      </c>
      <c r="H18" s="4">
        <v>1184</v>
      </c>
      <c r="I18"/>
      <c r="J18" s="19">
        <v>0.46148148148148149</v>
      </c>
      <c r="K18" s="19">
        <v>0.44418052256532065</v>
      </c>
      <c r="L18" s="19">
        <v>0.45311902028319939</v>
      </c>
      <c r="M18" s="19"/>
      <c r="N18" s="19">
        <v>0.76148148148148154</v>
      </c>
      <c r="O18" s="19">
        <v>0.74584323040380052</v>
      </c>
      <c r="P18" s="19">
        <v>0.75392269422120173</v>
      </c>
      <c r="Q18"/>
      <c r="R18" s="4">
        <v>1762</v>
      </c>
      <c r="S18" s="4">
        <v>1755</v>
      </c>
      <c r="T18" s="4">
        <v>3517</v>
      </c>
      <c r="U18"/>
      <c r="V18" s="19">
        <v>0.76617480136208849</v>
      </c>
      <c r="W18" s="19">
        <v>0.71965811965811965</v>
      </c>
      <c r="X18" s="19">
        <v>0.74296275234574927</v>
      </c>
      <c r="Y18"/>
    </row>
    <row r="19" spans="1:25" x14ac:dyDescent="0.3">
      <c r="A19" s="1" t="s">
        <v>67</v>
      </c>
      <c r="B19" s="4">
        <v>1495</v>
      </c>
      <c r="C19" s="4">
        <v>1534</v>
      </c>
      <c r="D19" s="4">
        <v>3029</v>
      </c>
      <c r="E19" s="4"/>
      <c r="F19" s="4">
        <v>647</v>
      </c>
      <c r="G19" s="4">
        <v>714</v>
      </c>
      <c r="H19" s="4">
        <v>1361</v>
      </c>
      <c r="I19"/>
      <c r="J19" s="19">
        <v>0.43277591973244145</v>
      </c>
      <c r="K19" s="19">
        <v>0.46544980443285527</v>
      </c>
      <c r="L19" s="19">
        <v>0.44932320897986133</v>
      </c>
      <c r="M19" s="19"/>
      <c r="N19" s="19">
        <v>0.7471571906354515</v>
      </c>
      <c r="O19" s="19">
        <v>0.73859191655801826</v>
      </c>
      <c r="P19" s="19">
        <v>0.7428194123473093</v>
      </c>
      <c r="Q19"/>
      <c r="R19" s="4">
        <v>1546</v>
      </c>
      <c r="S19" s="4">
        <v>1672</v>
      </c>
      <c r="T19" s="4">
        <v>3218</v>
      </c>
      <c r="U19"/>
      <c r="V19" s="19">
        <v>0.96701164294954722</v>
      </c>
      <c r="W19" s="19">
        <v>0.91746411483253587</v>
      </c>
      <c r="X19" s="19">
        <v>0.94126786824114361</v>
      </c>
      <c r="Y19"/>
    </row>
    <row r="20" spans="1:25" x14ac:dyDescent="0.3">
      <c r="A20" s="6" t="s">
        <v>27</v>
      </c>
      <c r="B20" s="4">
        <v>1134</v>
      </c>
      <c r="C20" s="4">
        <v>1061</v>
      </c>
      <c r="D20" s="4">
        <v>2195</v>
      </c>
      <c r="E20" s="4"/>
      <c r="F20" s="4">
        <v>508</v>
      </c>
      <c r="G20" s="4">
        <v>525</v>
      </c>
      <c r="H20" s="4">
        <v>1033</v>
      </c>
      <c r="I20"/>
      <c r="J20" s="19">
        <v>0.44797178130511461</v>
      </c>
      <c r="K20" s="19">
        <v>0.49481621112158342</v>
      </c>
      <c r="L20" s="19">
        <v>0.47061503416856493</v>
      </c>
      <c r="M20" s="19"/>
      <c r="N20" s="19">
        <v>0.75573192239858911</v>
      </c>
      <c r="O20" s="19">
        <v>0.80584354382657875</v>
      </c>
      <c r="P20" s="19">
        <v>0.77995444191343966</v>
      </c>
      <c r="Q20"/>
      <c r="R20" s="4">
        <v>1542</v>
      </c>
      <c r="S20" s="4">
        <v>1628</v>
      </c>
      <c r="T20" s="4">
        <v>3170</v>
      </c>
      <c r="U20"/>
      <c r="V20" s="19">
        <v>0.7354085603112841</v>
      </c>
      <c r="W20" s="19">
        <v>0.65171990171990168</v>
      </c>
      <c r="X20" s="19">
        <v>0.69242902208201895</v>
      </c>
      <c r="Y20"/>
    </row>
    <row r="21" spans="1:25" x14ac:dyDescent="0.3">
      <c r="A21" s="1" t="s">
        <v>22</v>
      </c>
      <c r="B21" s="4">
        <v>1299</v>
      </c>
      <c r="C21" s="4">
        <v>1382</v>
      </c>
      <c r="D21" s="4">
        <v>2681</v>
      </c>
      <c r="E21" s="4"/>
      <c r="F21" s="4">
        <v>607</v>
      </c>
      <c r="G21" s="4">
        <v>702</v>
      </c>
      <c r="H21" s="4">
        <v>1309</v>
      </c>
      <c r="I21"/>
      <c r="J21" s="19">
        <v>0.46728252501924555</v>
      </c>
      <c r="K21" s="19">
        <v>0.50795947901591898</v>
      </c>
      <c r="L21" s="19">
        <v>0.48825065274151436</v>
      </c>
      <c r="M21" s="19"/>
      <c r="N21" s="19">
        <v>0.76520400307929182</v>
      </c>
      <c r="O21" s="19">
        <v>0.78437047756874101</v>
      </c>
      <c r="P21" s="19">
        <v>0.77508392390898917</v>
      </c>
      <c r="Q21"/>
      <c r="R21" s="4">
        <v>1430</v>
      </c>
      <c r="S21" s="4">
        <v>1655</v>
      </c>
      <c r="T21" s="4">
        <v>3085</v>
      </c>
      <c r="U21"/>
      <c r="V21" s="19">
        <v>0.90839160839160837</v>
      </c>
      <c r="W21" s="19">
        <v>0.83504531722054376</v>
      </c>
      <c r="X21" s="19">
        <v>0.86904376012965967</v>
      </c>
      <c r="Y21"/>
    </row>
    <row r="22" spans="1:25" x14ac:dyDescent="0.3">
      <c r="A22" s="1" t="s">
        <v>23</v>
      </c>
      <c r="B22" s="4">
        <v>978</v>
      </c>
      <c r="C22" s="4">
        <v>925</v>
      </c>
      <c r="D22" s="4">
        <v>1903</v>
      </c>
      <c r="E22" s="4"/>
      <c r="F22" s="4">
        <v>341</v>
      </c>
      <c r="G22" s="4">
        <v>350</v>
      </c>
      <c r="H22" s="4">
        <v>691</v>
      </c>
      <c r="I22"/>
      <c r="J22" s="19">
        <v>0.34867075664621677</v>
      </c>
      <c r="K22" s="19">
        <v>0.3783783783783784</v>
      </c>
      <c r="L22" s="19">
        <v>0.36311087756174459</v>
      </c>
      <c r="M22" s="19"/>
      <c r="N22" s="19">
        <v>0.62269938650306744</v>
      </c>
      <c r="O22" s="19">
        <v>0.65621621621621617</v>
      </c>
      <c r="P22" s="19">
        <v>0.63899106673673145</v>
      </c>
      <c r="Q22"/>
      <c r="R22" s="4">
        <v>1350</v>
      </c>
      <c r="S22" s="4">
        <v>1421</v>
      </c>
      <c r="T22" s="4">
        <v>2771</v>
      </c>
      <c r="U22"/>
      <c r="V22" s="19">
        <v>0.72444444444444445</v>
      </c>
      <c r="W22" s="19">
        <v>0.65095003518648842</v>
      </c>
      <c r="X22" s="19">
        <v>0.6867556838686395</v>
      </c>
      <c r="Y22"/>
    </row>
    <row r="23" spans="1:25" x14ac:dyDescent="0.3">
      <c r="A23" s="1" t="s">
        <v>24</v>
      </c>
      <c r="B23" s="4">
        <v>608</v>
      </c>
      <c r="C23" s="4">
        <v>563</v>
      </c>
      <c r="D23" s="4">
        <v>1171</v>
      </c>
      <c r="E23" s="4"/>
      <c r="F23" s="4">
        <v>295</v>
      </c>
      <c r="G23" s="4">
        <v>273</v>
      </c>
      <c r="H23" s="4">
        <v>568</v>
      </c>
      <c r="I23"/>
      <c r="J23" s="19">
        <v>0.48519736842105265</v>
      </c>
      <c r="K23" s="19">
        <v>0.48490230905861459</v>
      </c>
      <c r="L23" s="19">
        <v>0.48505550811272419</v>
      </c>
      <c r="M23" s="19"/>
      <c r="N23" s="19">
        <v>0.77960526315789469</v>
      </c>
      <c r="O23" s="19">
        <v>0.78685612788632331</v>
      </c>
      <c r="P23" s="19">
        <v>0.78309137489325364</v>
      </c>
      <c r="Q23"/>
      <c r="R23" s="4">
        <v>751</v>
      </c>
      <c r="S23" s="4">
        <v>717</v>
      </c>
      <c r="T23" s="4">
        <v>1468</v>
      </c>
      <c r="U23"/>
      <c r="V23" s="19">
        <v>0.80958721704394143</v>
      </c>
      <c r="W23" s="19">
        <v>0.78521617852161785</v>
      </c>
      <c r="X23" s="19">
        <v>0.79768392370572205</v>
      </c>
      <c r="Y23"/>
    </row>
    <row r="24" spans="1:25" x14ac:dyDescent="0.3">
      <c r="A24" s="1" t="s">
        <v>28</v>
      </c>
      <c r="B24" s="4">
        <v>995</v>
      </c>
      <c r="C24" s="4">
        <v>1015</v>
      </c>
      <c r="D24" s="4">
        <v>2010</v>
      </c>
      <c r="E24" s="4"/>
      <c r="F24" s="4">
        <v>341</v>
      </c>
      <c r="G24" s="4">
        <v>390</v>
      </c>
      <c r="H24" s="4">
        <v>731</v>
      </c>
      <c r="I24"/>
      <c r="J24" s="19">
        <v>0.34271356783919599</v>
      </c>
      <c r="K24" s="19">
        <v>0.38423645320197042</v>
      </c>
      <c r="L24" s="19">
        <v>0.36368159203980099</v>
      </c>
      <c r="M24" s="19"/>
      <c r="N24" s="19">
        <v>0.65527638190954773</v>
      </c>
      <c r="O24" s="19">
        <v>0.6669950738916256</v>
      </c>
      <c r="P24" s="19">
        <v>0.66119402985074627</v>
      </c>
      <c r="Q24"/>
      <c r="R24" s="4">
        <v>1555</v>
      </c>
      <c r="S24" s="4">
        <v>1612</v>
      </c>
      <c r="T24" s="4">
        <v>3167</v>
      </c>
      <c r="U24"/>
      <c r="V24" s="19">
        <v>0.63987138263665599</v>
      </c>
      <c r="W24" s="19">
        <v>0.6296526054590571</v>
      </c>
      <c r="X24" s="19">
        <v>0.63467003473318595</v>
      </c>
      <c r="Y24"/>
    </row>
    <row r="25" spans="1:25" x14ac:dyDescent="0.3">
      <c r="A25" s="1" t="s">
        <v>49</v>
      </c>
      <c r="B25" s="4">
        <v>841</v>
      </c>
      <c r="C25" s="4">
        <v>849</v>
      </c>
      <c r="D25" s="4">
        <v>1690</v>
      </c>
      <c r="E25" s="4"/>
      <c r="F25" s="4">
        <v>326</v>
      </c>
      <c r="G25" s="4">
        <v>309</v>
      </c>
      <c r="H25" s="4">
        <v>635</v>
      </c>
      <c r="I25"/>
      <c r="J25" s="19">
        <v>0.38763376932223542</v>
      </c>
      <c r="K25" s="19">
        <v>0.36395759717314485</v>
      </c>
      <c r="L25" s="19">
        <v>0.37573964497041418</v>
      </c>
      <c r="M25" s="19"/>
      <c r="N25" s="19">
        <v>0.70154577883472058</v>
      </c>
      <c r="O25" s="19">
        <v>0.65959952885747941</v>
      </c>
      <c r="P25" s="19">
        <v>0.68047337278106512</v>
      </c>
      <c r="Q25"/>
      <c r="R25" s="4">
        <v>1278</v>
      </c>
      <c r="S25" s="4">
        <v>1407</v>
      </c>
      <c r="T25" s="4">
        <v>2685</v>
      </c>
      <c r="U25"/>
      <c r="V25" s="19">
        <v>0.6580594679186228</v>
      </c>
      <c r="W25" s="19">
        <v>0.60341151385927505</v>
      </c>
      <c r="X25" s="19">
        <v>0.62942271880819367</v>
      </c>
      <c r="Y25"/>
    </row>
    <row r="26" spans="1:25" ht="14.25" thickBot="1" x14ac:dyDescent="0.35">
      <c r="A26" s="16" t="s">
        <v>25</v>
      </c>
      <c r="B26" s="30">
        <v>48210</v>
      </c>
      <c r="C26" s="30">
        <v>48702</v>
      </c>
      <c r="D26" s="30">
        <v>96912</v>
      </c>
      <c r="E26" s="30"/>
      <c r="F26" s="30">
        <v>22377</v>
      </c>
      <c r="G26" s="30">
        <v>23338</v>
      </c>
      <c r="H26" s="30">
        <v>45715</v>
      </c>
      <c r="I26" s="23"/>
      <c r="J26" s="18">
        <v>0.46415681393901681</v>
      </c>
      <c r="K26" s="18">
        <v>0.47920003285286022</v>
      </c>
      <c r="L26" s="18">
        <v>0.47171660888228495</v>
      </c>
      <c r="M26" s="18"/>
      <c r="N26" s="18">
        <v>0.58489939846504879</v>
      </c>
      <c r="O26" s="18">
        <v>0.58398012401954746</v>
      </c>
      <c r="P26" s="18">
        <v>0.5844374277695229</v>
      </c>
      <c r="Q26" s="10"/>
      <c r="R26" s="39">
        <v>58864</v>
      </c>
      <c r="S26" s="39">
        <v>62101</v>
      </c>
      <c r="T26" s="39">
        <v>120965</v>
      </c>
      <c r="U26" s="16"/>
      <c r="V26" s="18">
        <v>0.8190065235118239</v>
      </c>
      <c r="W26" s="18">
        <v>0.7842385790889036</v>
      </c>
      <c r="X26" s="18">
        <v>0.80115735956681688</v>
      </c>
      <c r="Y26"/>
    </row>
    <row r="27" spans="1:25" x14ac:dyDescent="0.3">
      <c r="A27" s="1" t="s">
        <v>74</v>
      </c>
      <c r="B27" s="4"/>
      <c r="C27" s="4"/>
      <c r="D27" s="4"/>
      <c r="E27" s="4"/>
      <c r="F27" s="4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x14ac:dyDescent="0.3">
      <c r="A28" s="1" t="s">
        <v>75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x14ac:dyDescent="0.3">
      <c r="A29" s="1" t="s">
        <v>71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x14ac:dyDescent="0.3">
      <c r="A30" s="1" t="s">
        <v>72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</sheetData>
  <mergeCells count="4">
    <mergeCell ref="B3:D3"/>
    <mergeCell ref="F3:H3"/>
    <mergeCell ref="J3:L3"/>
    <mergeCell ref="N3:P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FF93F-B8F2-4596-874E-5B196D46907A}">
  <dimension ref="A1:Y30"/>
  <sheetViews>
    <sheetView workbookViewId="0">
      <selection activeCell="A3" sqref="A3:X4"/>
    </sheetView>
  </sheetViews>
  <sheetFormatPr defaultRowHeight="13.5" x14ac:dyDescent="0.3"/>
  <cols>
    <col min="1" max="1" width="26.5" style="40" customWidth="1"/>
    <col min="2" max="4" width="9.33203125" style="40"/>
    <col min="5" max="5" width="2.83203125" style="40" customWidth="1"/>
    <col min="6" max="8" width="9.33203125" style="40"/>
    <col min="9" max="9" width="3.1640625" style="40" customWidth="1"/>
    <col min="10" max="12" width="9.33203125" style="40"/>
    <col min="13" max="13" width="3.1640625" style="40" customWidth="1"/>
    <col min="14" max="16" width="9.33203125" style="40"/>
    <col min="17" max="17" width="3.1640625" style="40" customWidth="1"/>
    <col min="18" max="20" width="9.33203125" style="40"/>
    <col min="21" max="21" width="3" style="40" customWidth="1"/>
    <col min="22" max="16384" width="9.33203125" style="40"/>
  </cols>
  <sheetData>
    <row r="1" spans="1:25" x14ac:dyDescent="0.3">
      <c r="A1" t="s">
        <v>76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5" ht="14.25" thickBot="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3" spans="1:25" ht="14.25" thickBot="1" x14ac:dyDescent="0.35">
      <c r="A3" s="41" t="s">
        <v>0</v>
      </c>
      <c r="B3" s="42" t="s">
        <v>1</v>
      </c>
      <c r="C3" s="42"/>
      <c r="D3" s="42"/>
      <c r="E3" s="41"/>
      <c r="F3" s="42" t="s">
        <v>31</v>
      </c>
      <c r="G3" s="42"/>
      <c r="H3" s="42"/>
      <c r="I3" s="41"/>
      <c r="J3" s="42" t="s">
        <v>32</v>
      </c>
      <c r="K3" s="42"/>
      <c r="L3" s="42"/>
      <c r="M3" s="44"/>
      <c r="N3" s="42" t="s">
        <v>37</v>
      </c>
      <c r="O3" s="42"/>
      <c r="P3" s="42"/>
      <c r="Q3" s="44"/>
      <c r="R3" s="41" t="s">
        <v>39</v>
      </c>
      <c r="S3" s="44"/>
      <c r="T3" s="44"/>
      <c r="U3" s="44"/>
      <c r="V3" s="44" t="s">
        <v>5</v>
      </c>
      <c r="W3" s="44"/>
      <c r="X3" s="44"/>
      <c r="Y3"/>
    </row>
    <row r="4" spans="1:25" ht="14.25" thickBot="1" x14ac:dyDescent="0.35">
      <c r="A4" s="43"/>
      <c r="B4" s="44" t="s">
        <v>40</v>
      </c>
      <c r="C4" s="44" t="s">
        <v>41</v>
      </c>
      <c r="D4" s="44" t="s">
        <v>8</v>
      </c>
      <c r="E4" s="43"/>
      <c r="F4" s="44" t="s">
        <v>40</v>
      </c>
      <c r="G4" s="44" t="s">
        <v>41</v>
      </c>
      <c r="H4" s="44" t="s">
        <v>8</v>
      </c>
      <c r="I4" s="43"/>
      <c r="J4" s="44" t="s">
        <v>40</v>
      </c>
      <c r="K4" s="44" t="s">
        <v>41</v>
      </c>
      <c r="L4" s="44" t="s">
        <v>8</v>
      </c>
      <c r="M4" s="44"/>
      <c r="N4" s="44" t="s">
        <v>40</v>
      </c>
      <c r="O4" s="44" t="s">
        <v>41</v>
      </c>
      <c r="P4" s="44" t="s">
        <v>8</v>
      </c>
      <c r="Q4" s="44"/>
      <c r="R4" s="45" t="s">
        <v>40</v>
      </c>
      <c r="S4" s="44" t="s">
        <v>41</v>
      </c>
      <c r="T4" s="44" t="s">
        <v>8</v>
      </c>
      <c r="U4" s="44"/>
      <c r="V4" s="44" t="s">
        <v>40</v>
      </c>
      <c r="W4" s="44" t="s">
        <v>41</v>
      </c>
      <c r="X4" s="44" t="s">
        <v>8</v>
      </c>
      <c r="Y4"/>
    </row>
    <row r="5" spans="1:25" x14ac:dyDescent="0.3">
      <c r="A5" s="1" t="s">
        <v>42</v>
      </c>
      <c r="B5" s="4">
        <v>13630</v>
      </c>
      <c r="C5" s="4">
        <v>14047</v>
      </c>
      <c r="D5" s="4">
        <v>27677</v>
      </c>
      <c r="E5" s="4"/>
      <c r="F5" s="4">
        <v>6725</v>
      </c>
      <c r="G5" s="4">
        <v>7148</v>
      </c>
      <c r="H5" s="4">
        <v>13873</v>
      </c>
      <c r="I5"/>
      <c r="J5" s="19">
        <v>0.49339691856199558</v>
      </c>
      <c r="K5" s="19">
        <v>0.50886310244180255</v>
      </c>
      <c r="L5" s="19">
        <v>0.50124652238320633</v>
      </c>
      <c r="M5" s="19"/>
      <c r="N5" s="19">
        <v>0.75756227758007122</v>
      </c>
      <c r="O5" s="19">
        <v>0.75719660512730769</v>
      </c>
      <c r="P5" s="19">
        <v>0.75737791697913448</v>
      </c>
      <c r="Q5"/>
      <c r="R5" s="4">
        <v>13892</v>
      </c>
      <c r="S5" s="4">
        <v>14448</v>
      </c>
      <c r="T5" s="4">
        <v>28340</v>
      </c>
      <c r="U5"/>
      <c r="V5" s="19">
        <v>0.98114022458969186</v>
      </c>
      <c r="W5" s="19">
        <v>0.97224529346622368</v>
      </c>
      <c r="X5" s="19">
        <v>0.976605504587156</v>
      </c>
      <c r="Y5"/>
    </row>
    <row r="6" spans="1:25" x14ac:dyDescent="0.3">
      <c r="A6" s="1" t="s">
        <v>64</v>
      </c>
      <c r="B6" s="4">
        <v>1959</v>
      </c>
      <c r="C6" s="4">
        <v>1931</v>
      </c>
      <c r="D6" s="4">
        <v>3890</v>
      </c>
      <c r="E6" s="4"/>
      <c r="F6" s="4">
        <v>1003</v>
      </c>
      <c r="G6" s="4">
        <v>1047</v>
      </c>
      <c r="H6" s="4">
        <v>2050</v>
      </c>
      <c r="I6"/>
      <c r="J6" s="19">
        <v>0.51199591628381824</v>
      </c>
      <c r="K6" s="19">
        <v>0.54220611082340753</v>
      </c>
      <c r="L6" s="19">
        <v>0.52699228791773778</v>
      </c>
      <c r="M6" s="19"/>
      <c r="N6" s="19">
        <v>0.82133741704951502</v>
      </c>
      <c r="O6" s="19">
        <v>0.83013982392542729</v>
      </c>
      <c r="P6" s="19">
        <v>0.82570694087403596</v>
      </c>
      <c r="Q6"/>
      <c r="R6" s="4">
        <v>2390</v>
      </c>
      <c r="S6" s="4">
        <v>2360</v>
      </c>
      <c r="T6" s="4">
        <v>4750</v>
      </c>
      <c r="U6"/>
      <c r="V6" s="19">
        <v>0.81966527196652716</v>
      </c>
      <c r="W6" s="19">
        <v>0.8182203389830508</v>
      </c>
      <c r="X6" s="19">
        <v>0.81894736842105265</v>
      </c>
      <c r="Y6"/>
    </row>
    <row r="7" spans="1:25" x14ac:dyDescent="0.3">
      <c r="A7" s="1" t="s">
        <v>10</v>
      </c>
      <c r="B7" s="4">
        <v>1600</v>
      </c>
      <c r="C7" s="4">
        <v>1647</v>
      </c>
      <c r="D7" s="4">
        <v>3247</v>
      </c>
      <c r="E7" s="4"/>
      <c r="F7" s="4">
        <v>734</v>
      </c>
      <c r="G7" s="4">
        <v>765</v>
      </c>
      <c r="H7" s="4">
        <v>1499</v>
      </c>
      <c r="I7"/>
      <c r="J7" s="19">
        <v>0.45874999999999999</v>
      </c>
      <c r="K7" s="19">
        <v>0.46448087431693991</v>
      </c>
      <c r="L7" s="19">
        <v>0.46165691407453036</v>
      </c>
      <c r="M7" s="19"/>
      <c r="N7" s="19">
        <v>0.74312500000000004</v>
      </c>
      <c r="O7" s="19">
        <v>0.7407407407407407</v>
      </c>
      <c r="P7" s="19">
        <v>0.74191561441330456</v>
      </c>
      <c r="Q7"/>
      <c r="R7" s="4">
        <v>1700</v>
      </c>
      <c r="S7" s="4">
        <v>1815</v>
      </c>
      <c r="T7" s="4">
        <v>3515</v>
      </c>
      <c r="U7"/>
      <c r="V7" s="19">
        <v>0.94117647058823528</v>
      </c>
      <c r="W7" s="19">
        <v>0.90743801652892564</v>
      </c>
      <c r="X7" s="19">
        <v>0.92375533428165002</v>
      </c>
      <c r="Y7"/>
    </row>
    <row r="8" spans="1:25" x14ac:dyDescent="0.3">
      <c r="A8" s="1" t="s">
        <v>43</v>
      </c>
      <c r="B8" s="4">
        <v>2010</v>
      </c>
      <c r="C8" s="4">
        <v>2046</v>
      </c>
      <c r="D8" s="4">
        <v>4056</v>
      </c>
      <c r="E8" s="4"/>
      <c r="F8" s="4">
        <v>941</v>
      </c>
      <c r="G8" s="4">
        <v>988</v>
      </c>
      <c r="H8" s="4">
        <v>1929</v>
      </c>
      <c r="I8"/>
      <c r="J8" s="19">
        <v>0.46815920398009953</v>
      </c>
      <c r="K8" s="19">
        <v>0.48289345063538613</v>
      </c>
      <c r="L8" s="19">
        <v>0.47559171597633138</v>
      </c>
      <c r="M8" s="19"/>
      <c r="N8" s="19">
        <v>0.76666666666666672</v>
      </c>
      <c r="O8" s="19">
        <v>0.74828934506353861</v>
      </c>
      <c r="P8" s="19">
        <v>0.75739644970414199</v>
      </c>
      <c r="Q8"/>
      <c r="R8" s="4">
        <v>2785</v>
      </c>
      <c r="S8" s="4">
        <v>2903</v>
      </c>
      <c r="T8" s="4">
        <v>5688</v>
      </c>
      <c r="U8"/>
      <c r="V8" s="19">
        <v>0.7217235188509874</v>
      </c>
      <c r="W8" s="19">
        <v>0.70478815018945917</v>
      </c>
      <c r="X8" s="19">
        <v>0.71308016877637126</v>
      </c>
      <c r="Y8"/>
    </row>
    <row r="9" spans="1:25" x14ac:dyDescent="0.3">
      <c r="A9" s="1" t="s">
        <v>12</v>
      </c>
      <c r="B9" s="4">
        <v>1889</v>
      </c>
      <c r="C9" s="4">
        <v>2070</v>
      </c>
      <c r="D9" s="4">
        <v>3959</v>
      </c>
      <c r="E9" s="4"/>
      <c r="F9" s="4">
        <v>894</v>
      </c>
      <c r="G9" s="4">
        <v>944</v>
      </c>
      <c r="H9" s="4">
        <v>1838</v>
      </c>
      <c r="I9"/>
      <c r="J9" s="19">
        <v>0.4732662784542086</v>
      </c>
      <c r="K9" s="19">
        <v>0.45603864734299515</v>
      </c>
      <c r="L9" s="19">
        <v>0.46425865117453902</v>
      </c>
      <c r="M9" s="19"/>
      <c r="N9" s="19">
        <v>0.741132874536792</v>
      </c>
      <c r="O9" s="19">
        <v>0.71594202898550729</v>
      </c>
      <c r="P9" s="19">
        <v>0.72796160646627939</v>
      </c>
      <c r="Q9"/>
      <c r="R9" s="4">
        <v>1986</v>
      </c>
      <c r="S9" s="4">
        <v>2321</v>
      </c>
      <c r="T9" s="4">
        <v>4307</v>
      </c>
      <c r="U9"/>
      <c r="V9" s="19">
        <v>0.95115810674723067</v>
      </c>
      <c r="W9" s="19">
        <v>0.89185695820766908</v>
      </c>
      <c r="X9" s="19">
        <v>0.91920130020896218</v>
      </c>
      <c r="Y9"/>
    </row>
    <row r="10" spans="1:25" x14ac:dyDescent="0.3">
      <c r="A10" s="6" t="s">
        <v>13</v>
      </c>
      <c r="B10" s="4">
        <v>1218</v>
      </c>
      <c r="C10" s="4">
        <v>1212</v>
      </c>
      <c r="D10" s="4">
        <v>2430</v>
      </c>
      <c r="E10" s="4"/>
      <c r="F10" s="4">
        <v>566</v>
      </c>
      <c r="G10" s="4">
        <v>588</v>
      </c>
      <c r="H10" s="4">
        <v>1154</v>
      </c>
      <c r="I10"/>
      <c r="J10" s="19">
        <v>0.46469622331691296</v>
      </c>
      <c r="K10" s="19">
        <v>0.48514851485148514</v>
      </c>
      <c r="L10" s="19">
        <v>0.47489711934156381</v>
      </c>
      <c r="M10" s="19"/>
      <c r="N10" s="19">
        <v>0.73563218390804597</v>
      </c>
      <c r="O10" s="19">
        <v>0.72112211221122113</v>
      </c>
      <c r="P10" s="19">
        <v>0.72839506172839508</v>
      </c>
      <c r="Q10"/>
      <c r="R10" s="4">
        <v>1184</v>
      </c>
      <c r="S10" s="4">
        <v>1214</v>
      </c>
      <c r="T10" s="4">
        <v>2398</v>
      </c>
      <c r="U10"/>
      <c r="V10" s="19">
        <v>1.0287162162162162</v>
      </c>
      <c r="W10" s="19">
        <v>0.99835255354200991</v>
      </c>
      <c r="X10" s="19">
        <v>1.0133444537114262</v>
      </c>
      <c r="Y10"/>
    </row>
    <row r="11" spans="1:25" x14ac:dyDescent="0.3">
      <c r="A11" s="1" t="s">
        <v>14</v>
      </c>
      <c r="B11" s="4">
        <v>1173</v>
      </c>
      <c r="C11" s="4">
        <v>1217</v>
      </c>
      <c r="D11" s="4">
        <v>2390</v>
      </c>
      <c r="E11" s="4"/>
      <c r="F11" s="4">
        <v>540</v>
      </c>
      <c r="G11" s="4">
        <v>547</v>
      </c>
      <c r="H11" s="4">
        <v>1087</v>
      </c>
      <c r="I11"/>
      <c r="J11" s="19">
        <v>0.46035805626598464</v>
      </c>
      <c r="K11" s="19">
        <v>0.44946589975349222</v>
      </c>
      <c r="L11" s="19">
        <v>0.45481171548117155</v>
      </c>
      <c r="M11" s="19"/>
      <c r="N11" s="19">
        <v>0.75021312872975277</v>
      </c>
      <c r="O11" s="19">
        <v>0.73459326211996712</v>
      </c>
      <c r="P11" s="19">
        <v>0.74225941422594144</v>
      </c>
      <c r="Q11"/>
      <c r="R11" s="4">
        <v>1281</v>
      </c>
      <c r="S11" s="4">
        <v>1356</v>
      </c>
      <c r="T11" s="4">
        <v>2637</v>
      </c>
      <c r="U11"/>
      <c r="V11" s="19">
        <v>0.91569086651053866</v>
      </c>
      <c r="W11" s="19">
        <v>0.89749262536873153</v>
      </c>
      <c r="X11" s="19">
        <v>0.90633295411452408</v>
      </c>
      <c r="Y11"/>
    </row>
    <row r="12" spans="1:25" x14ac:dyDescent="0.3">
      <c r="A12" s="1" t="s">
        <v>44</v>
      </c>
      <c r="B12" s="4">
        <v>214</v>
      </c>
      <c r="C12" s="4">
        <v>215</v>
      </c>
      <c r="D12" s="4">
        <v>429</v>
      </c>
      <c r="E12" s="4"/>
      <c r="F12" s="4">
        <v>72</v>
      </c>
      <c r="G12" s="4">
        <v>102</v>
      </c>
      <c r="H12" s="4">
        <v>174</v>
      </c>
      <c r="I12"/>
      <c r="J12" s="19">
        <v>0.3364485981308411</v>
      </c>
      <c r="K12" s="19">
        <v>0.47441860465116281</v>
      </c>
      <c r="L12" s="19">
        <v>0.40559440559440557</v>
      </c>
      <c r="M12" s="19"/>
      <c r="N12" s="19">
        <v>0.70560747663551404</v>
      </c>
      <c r="O12" s="19">
        <v>0.7441860465116279</v>
      </c>
      <c r="P12" s="19">
        <v>0.72494172494172493</v>
      </c>
      <c r="Q12"/>
      <c r="R12" s="4">
        <v>354</v>
      </c>
      <c r="S12" s="4">
        <v>372</v>
      </c>
      <c r="T12" s="4">
        <v>726</v>
      </c>
      <c r="U12"/>
      <c r="V12" s="19">
        <v>0.60451977401129942</v>
      </c>
      <c r="W12" s="19">
        <v>0.57795698924731187</v>
      </c>
      <c r="X12" s="19">
        <v>0.59090909090909094</v>
      </c>
      <c r="Y12"/>
    </row>
    <row r="13" spans="1:25" x14ac:dyDescent="0.3">
      <c r="A13" s="1" t="s">
        <v>65</v>
      </c>
      <c r="B13" s="4">
        <v>916</v>
      </c>
      <c r="C13" s="4">
        <v>993</v>
      </c>
      <c r="D13" s="4">
        <v>1909</v>
      </c>
      <c r="E13" s="4"/>
      <c r="F13" s="4">
        <v>303</v>
      </c>
      <c r="G13" s="4">
        <v>399</v>
      </c>
      <c r="H13" s="4">
        <v>702</v>
      </c>
      <c r="I13"/>
      <c r="J13" s="19">
        <v>0.35773317591499409</v>
      </c>
      <c r="K13" s="19">
        <v>0.42628205128205127</v>
      </c>
      <c r="L13" s="19">
        <v>0.39371845204711159</v>
      </c>
      <c r="M13" s="19"/>
      <c r="N13" s="19">
        <v>0.6776859504132231</v>
      </c>
      <c r="O13" s="19">
        <v>0.68162393162393164</v>
      </c>
      <c r="P13" s="19">
        <v>0.67975322490185086</v>
      </c>
      <c r="Q13"/>
      <c r="R13" s="4">
        <v>916</v>
      </c>
      <c r="S13" s="4">
        <v>972</v>
      </c>
      <c r="T13" s="4">
        <v>1888</v>
      </c>
      <c r="U13"/>
      <c r="V13" s="19">
        <v>1</v>
      </c>
      <c r="W13" s="19">
        <v>1.021604938271605</v>
      </c>
      <c r="X13" s="19">
        <v>1.0111228813559323</v>
      </c>
      <c r="Y13"/>
    </row>
    <row r="14" spans="1:25" x14ac:dyDescent="0.3">
      <c r="A14" s="1" t="s">
        <v>45</v>
      </c>
      <c r="B14" s="4">
        <v>5121</v>
      </c>
      <c r="C14" s="4">
        <v>5024</v>
      </c>
      <c r="D14" s="4">
        <v>10145</v>
      </c>
      <c r="E14" s="4"/>
      <c r="F14" s="4">
        <v>2259</v>
      </c>
      <c r="G14" s="4">
        <v>2226</v>
      </c>
      <c r="H14" s="4">
        <v>4485</v>
      </c>
      <c r="I14"/>
      <c r="J14" s="19">
        <v>0.44112478031634444</v>
      </c>
      <c r="K14" s="19">
        <v>0.44307324840764334</v>
      </c>
      <c r="L14" s="19">
        <v>0.44208969935929027</v>
      </c>
      <c r="M14" s="19"/>
      <c r="N14" s="19">
        <v>0.72524897480960748</v>
      </c>
      <c r="O14" s="19">
        <v>0.72472133757961787</v>
      </c>
      <c r="P14" s="19">
        <v>0.72498767865943814</v>
      </c>
      <c r="Q14"/>
      <c r="R14" s="4">
        <v>7966</v>
      </c>
      <c r="S14" s="4">
        <v>8505</v>
      </c>
      <c r="T14" s="4">
        <v>16471</v>
      </c>
      <c r="U14"/>
      <c r="V14" s="19">
        <v>0.6428571428571429</v>
      </c>
      <c r="W14" s="19">
        <v>0.5907113462669018</v>
      </c>
      <c r="X14" s="19">
        <v>0.6159310302956712</v>
      </c>
      <c r="Y14"/>
    </row>
    <row r="15" spans="1:25" x14ac:dyDescent="0.3">
      <c r="A15" s="6" t="s">
        <v>18</v>
      </c>
      <c r="B15" s="4">
        <v>2004</v>
      </c>
      <c r="C15" s="4">
        <v>2121</v>
      </c>
      <c r="D15" s="4">
        <v>4125</v>
      </c>
      <c r="E15" s="4"/>
      <c r="F15" s="4">
        <v>1039</v>
      </c>
      <c r="G15" s="4">
        <v>1134</v>
      </c>
      <c r="H15" s="4">
        <v>2173</v>
      </c>
      <c r="I15"/>
      <c r="J15" s="19">
        <v>0.5184630738522954</v>
      </c>
      <c r="K15" s="19">
        <v>0.53465346534653468</v>
      </c>
      <c r="L15" s="19">
        <v>0.5267878787878788</v>
      </c>
      <c r="M15" s="19"/>
      <c r="N15" s="19">
        <v>0.75249500998003993</v>
      </c>
      <c r="O15" s="19">
        <v>0.76096181046676092</v>
      </c>
      <c r="P15" s="19">
        <v>0.75684848484848488</v>
      </c>
      <c r="Q15"/>
      <c r="R15" s="4">
        <v>1978</v>
      </c>
      <c r="S15" s="4">
        <v>2158</v>
      </c>
      <c r="T15" s="4">
        <v>4136</v>
      </c>
      <c r="U15"/>
      <c r="V15" s="19">
        <v>1.0131445904954499</v>
      </c>
      <c r="W15" s="19">
        <v>0.98285449490268773</v>
      </c>
      <c r="X15" s="19">
        <v>0.99734042553191493</v>
      </c>
      <c r="Y15"/>
    </row>
    <row r="16" spans="1:25" x14ac:dyDescent="0.3">
      <c r="A16" s="1" t="s">
        <v>19</v>
      </c>
      <c r="B16" s="4">
        <v>9234</v>
      </c>
      <c r="C16" s="4">
        <v>9582</v>
      </c>
      <c r="D16" s="4">
        <v>18816</v>
      </c>
      <c r="E16" s="4"/>
      <c r="F16" s="4">
        <v>4412</v>
      </c>
      <c r="G16" s="4">
        <v>4704</v>
      </c>
      <c r="H16" s="4">
        <v>9116</v>
      </c>
      <c r="I16"/>
      <c r="J16" s="19">
        <v>0.47779943686376436</v>
      </c>
      <c r="K16" s="19">
        <v>0.49092047589229804</v>
      </c>
      <c r="L16" s="19">
        <v>0.48448129251700678</v>
      </c>
      <c r="M16" s="19"/>
      <c r="N16" s="19">
        <v>0.76759800736408923</v>
      </c>
      <c r="O16" s="19">
        <v>0.76612398246712587</v>
      </c>
      <c r="P16" s="19">
        <v>0.76684736394557829</v>
      </c>
      <c r="Q16"/>
      <c r="R16" s="4">
        <v>9677</v>
      </c>
      <c r="S16" s="4">
        <v>10222</v>
      </c>
      <c r="T16" s="4">
        <v>19899</v>
      </c>
      <c r="U16"/>
      <c r="V16" s="19">
        <v>0.95422134959181559</v>
      </c>
      <c r="W16" s="19">
        <v>0.93738994325963609</v>
      </c>
      <c r="X16" s="19">
        <v>0.94557515453037844</v>
      </c>
      <c r="Y16"/>
    </row>
    <row r="17" spans="1:25" x14ac:dyDescent="0.3">
      <c r="A17" s="1" t="s">
        <v>48</v>
      </c>
      <c r="B17" s="4">
        <v>1104</v>
      </c>
      <c r="C17" s="4">
        <v>1206</v>
      </c>
      <c r="D17" s="4">
        <v>2310</v>
      </c>
      <c r="E17" s="4"/>
      <c r="F17" s="4">
        <v>409</v>
      </c>
      <c r="G17" s="4">
        <v>469</v>
      </c>
      <c r="H17" s="4">
        <v>878</v>
      </c>
      <c r="I17"/>
      <c r="J17" s="19">
        <v>0.3704710144927536</v>
      </c>
      <c r="K17" s="19">
        <v>0.3888888888888889</v>
      </c>
      <c r="L17" s="19">
        <v>0.38008658008658008</v>
      </c>
      <c r="M17" s="19"/>
      <c r="N17" s="19">
        <v>0.65398550724637683</v>
      </c>
      <c r="O17" s="19">
        <v>0.66252072968490883</v>
      </c>
      <c r="P17" s="19">
        <v>0.65844155844155849</v>
      </c>
      <c r="Q17"/>
      <c r="R17" s="4">
        <v>1541</v>
      </c>
      <c r="S17" s="4">
        <v>1588</v>
      </c>
      <c r="T17" s="4">
        <v>3129</v>
      </c>
      <c r="U17"/>
      <c r="V17" s="19">
        <v>0.71641791044776115</v>
      </c>
      <c r="W17" s="19">
        <v>0.75944584382871538</v>
      </c>
      <c r="X17" s="19">
        <v>0.73825503355704702</v>
      </c>
      <c r="Y17"/>
    </row>
    <row r="18" spans="1:25" x14ac:dyDescent="0.3">
      <c r="A18" s="1" t="s">
        <v>66</v>
      </c>
      <c r="B18" s="4">
        <v>1350</v>
      </c>
      <c r="C18" s="4">
        <v>1263</v>
      </c>
      <c r="D18" s="4">
        <v>2613</v>
      </c>
      <c r="E18" s="4"/>
      <c r="F18" s="4">
        <v>623</v>
      </c>
      <c r="G18" s="4">
        <v>561</v>
      </c>
      <c r="H18" s="4">
        <v>1184</v>
      </c>
      <c r="I18"/>
      <c r="J18" s="19">
        <v>0.46148148148148149</v>
      </c>
      <c r="K18" s="19">
        <v>0.44418052256532065</v>
      </c>
      <c r="L18" s="19">
        <v>0.45311902028319939</v>
      </c>
      <c r="M18" s="19"/>
      <c r="N18" s="19">
        <v>0.76148148148148154</v>
      </c>
      <c r="O18" s="19">
        <v>0.74584323040380052</v>
      </c>
      <c r="P18" s="19">
        <v>0.75392269422120173</v>
      </c>
      <c r="Q18"/>
      <c r="R18" s="4">
        <v>1762</v>
      </c>
      <c r="S18" s="4">
        <v>1755</v>
      </c>
      <c r="T18" s="4">
        <v>3517</v>
      </c>
      <c r="U18"/>
      <c r="V18" s="19">
        <v>0.76617480136208849</v>
      </c>
      <c r="W18" s="19">
        <v>0.71965811965811965</v>
      </c>
      <c r="X18" s="19">
        <v>0.74296275234574927</v>
      </c>
      <c r="Y18"/>
    </row>
    <row r="19" spans="1:25" x14ac:dyDescent="0.3">
      <c r="A19" s="1" t="s">
        <v>67</v>
      </c>
      <c r="B19" s="4">
        <v>1495</v>
      </c>
      <c r="C19" s="4">
        <v>1534</v>
      </c>
      <c r="D19" s="4">
        <v>3029</v>
      </c>
      <c r="E19" s="4"/>
      <c r="F19" s="4">
        <v>647</v>
      </c>
      <c r="G19" s="4">
        <v>714</v>
      </c>
      <c r="H19" s="4">
        <v>1361</v>
      </c>
      <c r="I19"/>
      <c r="J19" s="19">
        <v>0.43277591973244145</v>
      </c>
      <c r="K19" s="19">
        <v>0.46544980443285527</v>
      </c>
      <c r="L19" s="19">
        <v>0.44932320897986133</v>
      </c>
      <c r="M19" s="19"/>
      <c r="N19" s="19">
        <v>0.7471571906354515</v>
      </c>
      <c r="O19" s="19">
        <v>0.73859191655801826</v>
      </c>
      <c r="P19" s="19">
        <v>0.7428194123473093</v>
      </c>
      <c r="Q19"/>
      <c r="R19" s="4">
        <v>1546</v>
      </c>
      <c r="S19" s="4">
        <v>1672</v>
      </c>
      <c r="T19" s="4">
        <v>3218</v>
      </c>
      <c r="U19"/>
      <c r="V19" s="19">
        <v>0.96701164294954722</v>
      </c>
      <c r="W19" s="19">
        <v>0.91746411483253587</v>
      </c>
      <c r="X19" s="19">
        <v>0.94126786824114361</v>
      </c>
      <c r="Y19"/>
    </row>
    <row r="20" spans="1:25" x14ac:dyDescent="0.3">
      <c r="A20" s="6" t="s">
        <v>27</v>
      </c>
      <c r="B20" s="4">
        <v>1297</v>
      </c>
      <c r="C20" s="4">
        <v>1225</v>
      </c>
      <c r="D20" s="4">
        <v>2522</v>
      </c>
      <c r="E20" s="4"/>
      <c r="F20" s="4">
        <v>596</v>
      </c>
      <c r="G20" s="4">
        <v>621</v>
      </c>
      <c r="H20" s="4">
        <v>1217</v>
      </c>
      <c r="I20"/>
      <c r="J20" s="19">
        <v>0.45952197378565923</v>
      </c>
      <c r="K20" s="19">
        <v>0.50693877551020405</v>
      </c>
      <c r="L20" s="19">
        <v>0.48255352894528153</v>
      </c>
      <c r="M20" s="19"/>
      <c r="N20" s="19">
        <v>0.76329992289899773</v>
      </c>
      <c r="O20" s="19">
        <v>0.80979591836734699</v>
      </c>
      <c r="P20" s="19">
        <v>0.78588421887390958</v>
      </c>
      <c r="Q20"/>
      <c r="R20" s="4">
        <v>1542</v>
      </c>
      <c r="S20" s="4">
        <v>1628</v>
      </c>
      <c r="T20" s="4">
        <v>3170</v>
      </c>
      <c r="U20"/>
      <c r="V20" s="19">
        <v>0.84111543450064852</v>
      </c>
      <c r="W20" s="19">
        <v>0.75245700245700242</v>
      </c>
      <c r="X20" s="19">
        <v>0.79558359621451102</v>
      </c>
      <c r="Y20"/>
    </row>
    <row r="21" spans="1:25" x14ac:dyDescent="0.3">
      <c r="A21" s="1" t="s">
        <v>22</v>
      </c>
      <c r="B21" s="4">
        <v>1495</v>
      </c>
      <c r="C21" s="4">
        <v>1639</v>
      </c>
      <c r="D21" s="4">
        <v>3134</v>
      </c>
      <c r="E21" s="4"/>
      <c r="F21" s="4">
        <v>702</v>
      </c>
      <c r="G21" s="4">
        <v>824</v>
      </c>
      <c r="H21" s="4">
        <v>1526</v>
      </c>
      <c r="I21"/>
      <c r="J21" s="19">
        <v>0.46956521739130436</v>
      </c>
      <c r="K21" s="19">
        <v>0.50274557657107988</v>
      </c>
      <c r="L21" s="19">
        <v>0.48691767708998085</v>
      </c>
      <c r="M21" s="19"/>
      <c r="N21" s="19">
        <v>0.75919732441471577</v>
      </c>
      <c r="O21" s="19">
        <v>0.78767541183648571</v>
      </c>
      <c r="P21" s="19">
        <v>0.77409061901723042</v>
      </c>
      <c r="Q21"/>
      <c r="R21" s="4">
        <v>1430</v>
      </c>
      <c r="S21" s="4">
        <v>1655</v>
      </c>
      <c r="T21" s="4">
        <v>3085</v>
      </c>
      <c r="U21"/>
      <c r="V21" s="19">
        <v>1.0454545454545454</v>
      </c>
      <c r="W21" s="19">
        <v>0.99033232628398793</v>
      </c>
      <c r="X21" s="19">
        <v>1.0158833063209076</v>
      </c>
      <c r="Y21"/>
    </row>
    <row r="22" spans="1:25" x14ac:dyDescent="0.3">
      <c r="A22" s="1" t="s">
        <v>23</v>
      </c>
      <c r="B22" s="4">
        <v>1623</v>
      </c>
      <c r="C22" s="4">
        <v>1654</v>
      </c>
      <c r="D22" s="4">
        <v>3277</v>
      </c>
      <c r="E22" s="4"/>
      <c r="F22" s="4">
        <v>573</v>
      </c>
      <c r="G22" s="4">
        <v>603</v>
      </c>
      <c r="H22" s="4">
        <v>1176</v>
      </c>
      <c r="I22"/>
      <c r="J22" s="19">
        <v>0.35304990757855825</v>
      </c>
      <c r="K22" s="19">
        <v>0.36457073760580411</v>
      </c>
      <c r="L22" s="19">
        <v>0.35886481537992065</v>
      </c>
      <c r="M22" s="19"/>
      <c r="N22" s="19">
        <v>0.61244608749229823</v>
      </c>
      <c r="O22" s="19">
        <v>0.64328899637243042</v>
      </c>
      <c r="P22" s="19">
        <v>0.62801342691486117</v>
      </c>
      <c r="Q22"/>
      <c r="R22" s="4">
        <v>1350</v>
      </c>
      <c r="S22" s="4">
        <v>1421</v>
      </c>
      <c r="T22" s="4">
        <v>2771</v>
      </c>
      <c r="U22"/>
      <c r="V22" s="19">
        <v>1.2022222222222223</v>
      </c>
      <c r="W22" s="19">
        <v>1.1639690358902182</v>
      </c>
      <c r="X22" s="19">
        <v>1.18</v>
      </c>
      <c r="Y22" s="19"/>
    </row>
    <row r="23" spans="1:25" x14ac:dyDescent="0.3">
      <c r="A23" s="1" t="s">
        <v>24</v>
      </c>
      <c r="B23" s="4">
        <v>705</v>
      </c>
      <c r="C23" s="4">
        <v>704</v>
      </c>
      <c r="D23" s="4">
        <v>1409</v>
      </c>
      <c r="E23" s="4"/>
      <c r="F23" s="4">
        <v>347</v>
      </c>
      <c r="G23" s="4">
        <v>352</v>
      </c>
      <c r="H23" s="4">
        <v>699</v>
      </c>
      <c r="I23"/>
      <c r="J23" s="19">
        <v>0.49219858156028368</v>
      </c>
      <c r="K23" s="19">
        <v>0.5</v>
      </c>
      <c r="L23" s="19">
        <v>0.49609652235628104</v>
      </c>
      <c r="M23" s="19"/>
      <c r="N23" s="19">
        <v>0.78156028368794328</v>
      </c>
      <c r="O23" s="19">
        <v>0.77130681818181823</v>
      </c>
      <c r="P23" s="19">
        <v>0.77643718949609652</v>
      </c>
      <c r="Q23"/>
      <c r="R23" s="4">
        <v>751</v>
      </c>
      <c r="S23" s="4">
        <v>717</v>
      </c>
      <c r="T23" s="4">
        <v>1468</v>
      </c>
      <c r="U23"/>
      <c r="V23" s="19">
        <v>0.93874833555259651</v>
      </c>
      <c r="W23" s="19">
        <v>0.98186889818688983</v>
      </c>
      <c r="X23" s="19">
        <v>0.9598092643051771</v>
      </c>
      <c r="Y23"/>
    </row>
    <row r="24" spans="1:25" x14ac:dyDescent="0.3">
      <c r="A24" s="1" t="s">
        <v>28</v>
      </c>
      <c r="B24" s="4">
        <v>1325</v>
      </c>
      <c r="C24" s="4">
        <v>1344</v>
      </c>
      <c r="D24" s="4">
        <v>2669</v>
      </c>
      <c r="E24" s="4"/>
      <c r="F24" s="4">
        <v>483</v>
      </c>
      <c r="G24" s="4">
        <v>546</v>
      </c>
      <c r="H24" s="4">
        <v>1029</v>
      </c>
      <c r="I24"/>
      <c r="J24" s="19">
        <v>0.36452830188679247</v>
      </c>
      <c r="K24" s="19">
        <v>0.40625</v>
      </c>
      <c r="L24" s="19">
        <v>0.38553765455226674</v>
      </c>
      <c r="M24" s="19"/>
      <c r="N24" s="19">
        <v>0.68150943396226416</v>
      </c>
      <c r="O24" s="19">
        <v>0.69940476190476186</v>
      </c>
      <c r="P24" s="19">
        <v>0.69052079430498314</v>
      </c>
      <c r="Q24"/>
      <c r="R24" s="4">
        <v>1555</v>
      </c>
      <c r="S24" s="4">
        <v>1612</v>
      </c>
      <c r="T24" s="4">
        <v>3167</v>
      </c>
      <c r="U24"/>
      <c r="V24" s="19">
        <v>0.85209003215434087</v>
      </c>
      <c r="W24" s="19">
        <v>0.83374689826302728</v>
      </c>
      <c r="X24" s="19">
        <v>0.842753394379539</v>
      </c>
      <c r="Y24"/>
    </row>
    <row r="25" spans="1:25" x14ac:dyDescent="0.3">
      <c r="A25" s="1" t="s">
        <v>49</v>
      </c>
      <c r="B25" s="4">
        <v>1141</v>
      </c>
      <c r="C25" s="4">
        <v>1160</v>
      </c>
      <c r="D25" s="4">
        <v>2301</v>
      </c>
      <c r="E25" s="4"/>
      <c r="F25" s="4">
        <v>468</v>
      </c>
      <c r="G25" s="4">
        <v>453</v>
      </c>
      <c r="H25" s="4">
        <v>921</v>
      </c>
      <c r="I25"/>
      <c r="J25" s="19">
        <v>0.41016652059596848</v>
      </c>
      <c r="K25" s="19">
        <v>0.39051724137931032</v>
      </c>
      <c r="L25" s="19">
        <v>0.40026075619295959</v>
      </c>
      <c r="M25" s="19"/>
      <c r="N25" s="19">
        <v>0.72129710780017531</v>
      </c>
      <c r="O25" s="19">
        <v>0.69051724137931036</v>
      </c>
      <c r="P25" s="19">
        <v>0.70578009561060406</v>
      </c>
      <c r="Q25"/>
      <c r="R25" s="4">
        <v>1278</v>
      </c>
      <c r="S25" s="4">
        <v>1407</v>
      </c>
      <c r="T25" s="4">
        <v>2685</v>
      </c>
      <c r="U25"/>
      <c r="V25" s="19">
        <v>0.89280125195618154</v>
      </c>
      <c r="W25" s="19">
        <v>0.82444918265813794</v>
      </c>
      <c r="X25" s="19">
        <v>0.85698324022346373</v>
      </c>
      <c r="Y25"/>
    </row>
    <row r="26" spans="1:25" ht="14.25" thickBot="1" x14ac:dyDescent="0.35">
      <c r="A26" s="16" t="s">
        <v>25</v>
      </c>
      <c r="B26" s="30">
        <v>52503</v>
      </c>
      <c r="C26" s="30">
        <v>53834</v>
      </c>
      <c r="D26" s="30">
        <v>106337</v>
      </c>
      <c r="E26" s="30"/>
      <c r="F26" s="30">
        <v>24336</v>
      </c>
      <c r="G26" s="30">
        <v>25735</v>
      </c>
      <c r="H26" s="30">
        <v>50071</v>
      </c>
      <c r="I26" s="23"/>
      <c r="J26" s="18">
        <v>0.46351637049311467</v>
      </c>
      <c r="K26" s="18">
        <v>0.47804361555894043</v>
      </c>
      <c r="L26" s="18">
        <v>0.47087091040747814</v>
      </c>
      <c r="M26" s="18"/>
      <c r="N26" s="18">
        <v>0.53707407195779289</v>
      </c>
      <c r="O26" s="18">
        <v>0.52830924694431025</v>
      </c>
      <c r="P26" s="18">
        <v>0.53263680562739213</v>
      </c>
      <c r="Q26" s="10"/>
      <c r="R26" s="39">
        <v>58864</v>
      </c>
      <c r="S26" s="39">
        <v>62101</v>
      </c>
      <c r="T26" s="39">
        <v>120965</v>
      </c>
      <c r="U26" s="16"/>
      <c r="V26" s="18">
        <v>0.89193734710519168</v>
      </c>
      <c r="W26" s="18">
        <v>0.86687815011030422</v>
      </c>
      <c r="X26" s="18">
        <v>0.87907245897573683</v>
      </c>
      <c r="Y26"/>
    </row>
    <row r="27" spans="1:25" x14ac:dyDescent="0.3">
      <c r="A27" s="1" t="s">
        <v>74</v>
      </c>
      <c r="B27" s="4"/>
      <c r="C27" s="4"/>
      <c r="D27" s="4"/>
      <c r="E27" s="4"/>
      <c r="F27" s="4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x14ac:dyDescent="0.3">
      <c r="A28" s="1" t="s">
        <v>75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x14ac:dyDescent="0.3">
      <c r="A29" s="1" t="s">
        <v>71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x14ac:dyDescent="0.3">
      <c r="A30" s="1" t="s">
        <v>72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</sheetData>
  <mergeCells count="4">
    <mergeCell ref="B3:D3"/>
    <mergeCell ref="F3:H3"/>
    <mergeCell ref="J3:L3"/>
    <mergeCell ref="N3:P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8F26A-A88D-440B-B260-D7A4777632FB}">
  <dimension ref="A1:BI33"/>
  <sheetViews>
    <sheetView workbookViewId="0">
      <selection activeCell="A3" sqref="A3:BH5"/>
    </sheetView>
  </sheetViews>
  <sheetFormatPr defaultRowHeight="13.5" x14ac:dyDescent="0.3"/>
  <cols>
    <col min="1" max="1" width="27.5" style="40" customWidth="1"/>
    <col min="2" max="3" width="9.33203125" style="40"/>
    <col min="4" max="4" width="3.6640625" style="40" customWidth="1"/>
    <col min="5" max="6" width="9.33203125" style="40"/>
    <col min="7" max="7" width="3.6640625" style="40" customWidth="1"/>
    <col min="8" max="9" width="9.33203125" style="40"/>
    <col min="10" max="10" width="3.6640625" style="40" customWidth="1"/>
    <col min="11" max="12" width="9.33203125" style="40"/>
    <col min="13" max="13" width="3.6640625" style="40" customWidth="1"/>
    <col min="14" max="15" width="9.33203125" style="40"/>
    <col min="16" max="16" width="3.6640625" style="40" customWidth="1"/>
    <col min="17" max="18" width="9.33203125" style="40"/>
    <col min="19" max="19" width="3.6640625" style="40" customWidth="1"/>
    <col min="20" max="21" width="9.33203125" style="40"/>
    <col min="22" max="22" width="3.6640625" style="40" customWidth="1"/>
    <col min="23" max="24" width="9.33203125" style="40"/>
    <col min="25" max="25" width="3.6640625" style="40" customWidth="1"/>
    <col min="26" max="27" width="9.33203125" style="40"/>
    <col min="28" max="28" width="3.6640625" style="40" customWidth="1"/>
    <col min="29" max="30" width="9.33203125" style="40"/>
    <col min="31" max="31" width="3.6640625" style="40" customWidth="1"/>
    <col min="32" max="33" width="9.33203125" style="40"/>
    <col min="34" max="34" width="3.6640625" style="40" customWidth="1"/>
    <col min="35" max="36" width="9.33203125" style="40"/>
    <col min="37" max="37" width="3.6640625" style="40" customWidth="1"/>
    <col min="38" max="39" width="9.33203125" style="40"/>
    <col min="40" max="40" width="3.6640625" style="40" customWidth="1"/>
    <col min="41" max="42" width="9.33203125" style="40"/>
    <col min="43" max="43" width="3.6640625" style="40" customWidth="1"/>
    <col min="44" max="45" width="9.33203125" style="40"/>
    <col min="46" max="46" width="3.6640625" style="40" customWidth="1"/>
    <col min="47" max="47" width="9.33203125" style="40"/>
    <col min="48" max="48" width="3.6640625" style="40" customWidth="1"/>
    <col min="49" max="49" width="9.33203125" style="40"/>
    <col min="50" max="50" width="3.6640625" style="40" customWidth="1"/>
    <col min="51" max="51" width="9.33203125" style="40"/>
    <col min="52" max="52" width="3.6640625" style="40" customWidth="1"/>
    <col min="53" max="54" width="9.33203125" style="40"/>
    <col min="55" max="55" width="3.6640625" style="40" customWidth="1"/>
    <col min="56" max="57" width="9.33203125" style="40"/>
    <col min="58" max="58" width="3.6640625" style="40" customWidth="1"/>
    <col min="59" max="16384" width="9.33203125" style="40"/>
  </cols>
  <sheetData>
    <row r="1" spans="1:61" x14ac:dyDescent="0.3">
      <c r="A1" t="s">
        <v>77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</row>
    <row r="2" spans="1:61" ht="14.25" thickBot="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</row>
    <row r="3" spans="1:61" ht="14.25" thickBot="1" x14ac:dyDescent="0.35">
      <c r="A3" s="41" t="s">
        <v>0</v>
      </c>
      <c r="B3" s="44" t="s">
        <v>1</v>
      </c>
      <c r="C3" s="44"/>
      <c r="D3" s="44"/>
      <c r="E3" s="44"/>
      <c r="F3" s="44"/>
      <c r="G3" s="44"/>
      <c r="H3" s="44"/>
      <c r="I3" s="44"/>
      <c r="J3" s="41"/>
      <c r="K3" s="44" t="s">
        <v>32</v>
      </c>
      <c r="L3" s="44"/>
      <c r="M3" s="44"/>
      <c r="N3" s="44"/>
      <c r="O3" s="44"/>
      <c r="P3" s="44"/>
      <c r="Q3" s="44"/>
      <c r="R3" s="44"/>
      <c r="S3" s="41"/>
      <c r="T3" s="53" t="s">
        <v>37</v>
      </c>
      <c r="U3" s="54"/>
      <c r="V3" s="54"/>
      <c r="W3" s="54"/>
      <c r="X3" s="54"/>
      <c r="Y3" s="54"/>
      <c r="Z3" s="54"/>
      <c r="AA3" s="54"/>
      <c r="AB3" s="41"/>
      <c r="AC3" s="44" t="s">
        <v>34</v>
      </c>
      <c r="AD3" s="44"/>
      <c r="AE3" s="44"/>
      <c r="AF3" s="44"/>
      <c r="AG3" s="44"/>
      <c r="AH3" s="44"/>
      <c r="AI3" s="44"/>
      <c r="AJ3" s="44"/>
      <c r="AK3" s="41"/>
      <c r="AL3" s="45" t="s">
        <v>38</v>
      </c>
      <c r="AM3" s="45"/>
      <c r="AN3" s="45"/>
      <c r="AO3" s="45"/>
      <c r="AP3" s="45"/>
      <c r="AQ3" s="45"/>
      <c r="AR3" s="45"/>
      <c r="AS3" s="45"/>
      <c r="AT3" s="41"/>
      <c r="AU3" s="41" t="s">
        <v>39</v>
      </c>
      <c r="AV3" s="41"/>
      <c r="AW3" s="44"/>
      <c r="AX3" s="44"/>
      <c r="AY3" s="44"/>
      <c r="AZ3" s="41"/>
      <c r="BA3" s="44" t="s">
        <v>5</v>
      </c>
      <c r="BB3" s="44"/>
      <c r="BC3" s="44"/>
      <c r="BD3" s="44"/>
      <c r="BE3" s="44"/>
      <c r="BF3" s="44"/>
      <c r="BG3" s="44"/>
      <c r="BH3" s="44"/>
      <c r="BI3"/>
    </row>
    <row r="4" spans="1:61" ht="14.25" thickBot="1" x14ac:dyDescent="0.35">
      <c r="A4" s="46"/>
      <c r="B4" s="44" t="s">
        <v>40</v>
      </c>
      <c r="C4" s="44"/>
      <c r="D4" s="41"/>
      <c r="E4" s="44" t="s">
        <v>41</v>
      </c>
      <c r="F4" s="44"/>
      <c r="G4" s="41"/>
      <c r="H4" s="44" t="s">
        <v>8</v>
      </c>
      <c r="I4" s="44"/>
      <c r="J4" s="46"/>
      <c r="K4" s="44" t="s">
        <v>40</v>
      </c>
      <c r="L4" s="44"/>
      <c r="M4" s="41"/>
      <c r="N4" s="44" t="s">
        <v>41</v>
      </c>
      <c r="O4" s="44"/>
      <c r="P4" s="41"/>
      <c r="Q4" s="44" t="s">
        <v>8</v>
      </c>
      <c r="R4" s="44"/>
      <c r="S4" s="46"/>
      <c r="T4" s="55" t="s">
        <v>40</v>
      </c>
      <c r="U4" s="56"/>
      <c r="V4" s="46"/>
      <c r="W4" s="55" t="s">
        <v>41</v>
      </c>
      <c r="X4" s="56"/>
      <c r="Y4" s="46"/>
      <c r="Z4" s="55" t="s">
        <v>8</v>
      </c>
      <c r="AA4" s="56"/>
      <c r="AB4" s="46"/>
      <c r="AC4" s="44" t="s">
        <v>40</v>
      </c>
      <c r="AD4" s="44"/>
      <c r="AE4" s="41"/>
      <c r="AF4" s="44" t="s">
        <v>41</v>
      </c>
      <c r="AG4" s="44"/>
      <c r="AH4" s="41"/>
      <c r="AI4" s="44" t="s">
        <v>8</v>
      </c>
      <c r="AJ4" s="44"/>
      <c r="AK4" s="46"/>
      <c r="AL4" s="46" t="s">
        <v>40</v>
      </c>
      <c r="AM4" s="46"/>
      <c r="AN4" s="46"/>
      <c r="AO4" s="46" t="s">
        <v>41</v>
      </c>
      <c r="AP4" s="46"/>
      <c r="AQ4" s="46"/>
      <c r="AR4" s="45" t="s">
        <v>8</v>
      </c>
      <c r="AS4" s="45"/>
      <c r="AT4" s="46"/>
      <c r="AU4" s="45" t="s">
        <v>40</v>
      </c>
      <c r="AV4" s="41"/>
      <c r="AW4" s="44" t="s">
        <v>41</v>
      </c>
      <c r="AX4" s="41"/>
      <c r="AY4" s="44" t="s">
        <v>8</v>
      </c>
      <c r="AZ4" s="46"/>
      <c r="BA4" s="45" t="s">
        <v>40</v>
      </c>
      <c r="BB4" s="45"/>
      <c r="BC4" s="41"/>
      <c r="BD4" s="44" t="s">
        <v>41</v>
      </c>
      <c r="BE4" s="44"/>
      <c r="BF4" s="41"/>
      <c r="BG4" s="44" t="s">
        <v>8</v>
      </c>
      <c r="BH4" s="44"/>
      <c r="BI4"/>
    </row>
    <row r="5" spans="1:61" ht="25.5" x14ac:dyDescent="0.3">
      <c r="A5" s="57"/>
      <c r="B5" s="58">
        <v>2024</v>
      </c>
      <c r="C5" s="58" t="s">
        <v>63</v>
      </c>
      <c r="D5" s="59"/>
      <c r="E5" s="58">
        <v>2024</v>
      </c>
      <c r="F5" s="58" t="s">
        <v>63</v>
      </c>
      <c r="G5" s="59"/>
      <c r="H5" s="58">
        <v>2024</v>
      </c>
      <c r="I5" s="58" t="s">
        <v>63</v>
      </c>
      <c r="J5" s="59"/>
      <c r="K5" s="58">
        <v>2024</v>
      </c>
      <c r="L5" s="58" t="s">
        <v>63</v>
      </c>
      <c r="M5" s="59"/>
      <c r="N5" s="58">
        <v>2024</v>
      </c>
      <c r="O5" s="58" t="s">
        <v>63</v>
      </c>
      <c r="P5" s="59"/>
      <c r="Q5" s="58">
        <v>2024</v>
      </c>
      <c r="R5" s="58" t="s">
        <v>63</v>
      </c>
      <c r="S5" s="59"/>
      <c r="T5" s="58">
        <v>2024</v>
      </c>
      <c r="U5" s="58" t="s">
        <v>63</v>
      </c>
      <c r="V5" s="59"/>
      <c r="W5" s="58">
        <v>2024</v>
      </c>
      <c r="X5" s="58" t="s">
        <v>63</v>
      </c>
      <c r="Y5" s="59"/>
      <c r="Z5" s="58">
        <v>2024</v>
      </c>
      <c r="AA5" s="58" t="s">
        <v>63</v>
      </c>
      <c r="AB5" s="59"/>
      <c r="AC5" s="58">
        <v>2024</v>
      </c>
      <c r="AD5" s="58" t="s">
        <v>63</v>
      </c>
      <c r="AE5" s="59"/>
      <c r="AF5" s="58">
        <v>2024</v>
      </c>
      <c r="AG5" s="58" t="s">
        <v>63</v>
      </c>
      <c r="AH5" s="59"/>
      <c r="AI5" s="58">
        <v>2024</v>
      </c>
      <c r="AJ5" s="58" t="s">
        <v>63</v>
      </c>
      <c r="AK5" s="59"/>
      <c r="AL5" s="58">
        <v>2024</v>
      </c>
      <c r="AM5" s="58" t="s">
        <v>63</v>
      </c>
      <c r="AN5" s="59"/>
      <c r="AO5" s="58">
        <v>2024</v>
      </c>
      <c r="AP5" s="58" t="s">
        <v>63</v>
      </c>
      <c r="AQ5" s="59"/>
      <c r="AR5" s="58">
        <v>2024</v>
      </c>
      <c r="AS5" s="58" t="s">
        <v>63</v>
      </c>
      <c r="AT5" s="59"/>
      <c r="AU5" s="59">
        <v>2024</v>
      </c>
      <c r="AV5" s="59"/>
      <c r="AW5" s="58">
        <v>2024</v>
      </c>
      <c r="AX5" s="59"/>
      <c r="AY5" s="58">
        <v>2024</v>
      </c>
      <c r="AZ5" s="59"/>
      <c r="BA5" s="58">
        <v>2024</v>
      </c>
      <c r="BB5" s="58" t="s">
        <v>63</v>
      </c>
      <c r="BC5" s="59"/>
      <c r="BD5" s="58">
        <v>2024</v>
      </c>
      <c r="BE5" s="58" t="s">
        <v>63</v>
      </c>
      <c r="BF5" s="59"/>
      <c r="BG5" s="58">
        <v>2024</v>
      </c>
      <c r="BH5" s="58" t="s">
        <v>63</v>
      </c>
      <c r="BI5" s="34"/>
    </row>
    <row r="6" spans="1:61" x14ac:dyDescent="0.3">
      <c r="A6" s="1" t="s">
        <v>9</v>
      </c>
      <c r="B6" s="4">
        <v>8701</v>
      </c>
      <c r="C6" s="4">
        <v>11851</v>
      </c>
      <c r="D6"/>
      <c r="E6" s="4">
        <v>8673</v>
      </c>
      <c r="F6" s="4">
        <v>11587</v>
      </c>
      <c r="G6"/>
      <c r="H6" s="4">
        <v>17374</v>
      </c>
      <c r="I6" s="4">
        <v>23438</v>
      </c>
      <c r="J6"/>
      <c r="K6" s="19">
        <v>0.41765314331686015</v>
      </c>
      <c r="L6" s="12">
        <v>0.42283351615897391</v>
      </c>
      <c r="M6"/>
      <c r="N6" s="19">
        <v>0.41012337138245131</v>
      </c>
      <c r="O6" s="12">
        <v>0.41546560800897558</v>
      </c>
      <c r="P6" s="15"/>
      <c r="Q6" s="19">
        <v>0.41389432485322897</v>
      </c>
      <c r="R6" s="15">
        <v>0.41919105725744515</v>
      </c>
      <c r="S6"/>
      <c r="T6" s="19">
        <v>0.66590047121020568</v>
      </c>
      <c r="U6" s="12">
        <v>0.6704075605434141</v>
      </c>
      <c r="V6"/>
      <c r="W6" s="19">
        <v>0.65582843306814254</v>
      </c>
      <c r="X6" s="12">
        <v>0.65858289462328468</v>
      </c>
      <c r="Y6" s="15"/>
      <c r="Z6" s="19">
        <v>0.66087256820536433</v>
      </c>
      <c r="AA6" s="15">
        <v>0.66456182268111619</v>
      </c>
      <c r="AB6"/>
      <c r="AC6" s="35">
        <v>2.3578898977129064</v>
      </c>
      <c r="AD6" s="35">
        <v>2.3286642477428066</v>
      </c>
      <c r="AE6"/>
      <c r="AF6" s="35">
        <v>2.334140435835351</v>
      </c>
      <c r="AG6" s="35">
        <v>2.3679123155260204</v>
      </c>
      <c r="AH6" s="35"/>
      <c r="AI6" s="35">
        <v>2.3345228502359849</v>
      </c>
      <c r="AJ6" s="35">
        <v>2.348067241232187</v>
      </c>
      <c r="AK6" s="35"/>
      <c r="AL6" s="35">
        <v>1.2860590736696931</v>
      </c>
      <c r="AM6" s="35">
        <v>1.2640283520378026</v>
      </c>
      <c r="AN6"/>
      <c r="AO6" s="35">
        <v>1.3590453130404705</v>
      </c>
      <c r="AP6" s="35">
        <v>1.3658410287391041</v>
      </c>
      <c r="AQ6" s="35"/>
      <c r="AR6" s="35">
        <v>1.3224933809140094</v>
      </c>
      <c r="AS6" s="35">
        <v>1.3143612936257361</v>
      </c>
      <c r="AT6"/>
      <c r="AU6" s="4">
        <v>12430</v>
      </c>
      <c r="AV6"/>
      <c r="AW6" s="4">
        <v>13072</v>
      </c>
      <c r="AX6"/>
      <c r="AY6" s="4">
        <v>25502</v>
      </c>
      <c r="AZ6"/>
      <c r="BA6" s="15">
        <v>0.7</v>
      </c>
      <c r="BB6" s="19">
        <v>0.95341914722445698</v>
      </c>
      <c r="BC6" s="19"/>
      <c r="BD6" s="19">
        <v>0.66347919216646267</v>
      </c>
      <c r="BE6" s="19">
        <v>0.88639840881272947</v>
      </c>
      <c r="BF6" s="15"/>
      <c r="BG6" s="19">
        <v>0.68127989961571644</v>
      </c>
      <c r="BH6" s="19">
        <v>0.91906517135910903</v>
      </c>
      <c r="BI6"/>
    </row>
    <row r="7" spans="1:61" x14ac:dyDescent="0.3">
      <c r="A7" s="1" t="s">
        <v>64</v>
      </c>
      <c r="B7" s="4">
        <v>1803</v>
      </c>
      <c r="C7" s="4"/>
      <c r="D7"/>
      <c r="E7" s="4">
        <v>1375</v>
      </c>
      <c r="F7" s="4"/>
      <c r="G7"/>
      <c r="H7" s="4">
        <v>3178</v>
      </c>
      <c r="I7" s="4"/>
      <c r="J7"/>
      <c r="K7" s="19">
        <v>0.52911813643926786</v>
      </c>
      <c r="L7" s="12"/>
      <c r="M7"/>
      <c r="N7" s="19">
        <v>0.47345454545454546</v>
      </c>
      <c r="O7" s="12"/>
      <c r="P7" s="15"/>
      <c r="Q7" s="19">
        <v>0.50503461296412844</v>
      </c>
      <c r="R7" s="15"/>
      <c r="S7"/>
      <c r="T7" s="19">
        <v>0.79866888519134771</v>
      </c>
      <c r="U7" s="12"/>
      <c r="V7"/>
      <c r="W7" s="19">
        <v>0.75781818181818184</v>
      </c>
      <c r="X7" s="12"/>
      <c r="Y7" s="15"/>
      <c r="Z7" s="19">
        <v>0.78099433606041535</v>
      </c>
      <c r="AA7" s="15"/>
      <c r="AB7"/>
      <c r="AC7" s="35">
        <v>1.5013865779256794</v>
      </c>
      <c r="AD7" s="35"/>
      <c r="AE7"/>
      <c r="AF7" s="35">
        <v>1.8589090909090908</v>
      </c>
      <c r="AG7" s="35"/>
      <c r="AH7" s="35"/>
      <c r="AI7" s="35">
        <v>1.6482064191315293</v>
      </c>
      <c r="AJ7" s="35"/>
      <c r="AK7" s="35"/>
      <c r="AL7" s="35">
        <v>0.55740432612312807</v>
      </c>
      <c r="AM7" s="35"/>
      <c r="AN7"/>
      <c r="AO7" s="35">
        <v>0.79127272727272724</v>
      </c>
      <c r="AP7" s="35"/>
      <c r="AQ7" s="35"/>
      <c r="AR7" s="35">
        <v>0.65859030837004406</v>
      </c>
      <c r="AS7" s="35"/>
      <c r="AT7"/>
      <c r="AU7" s="4">
        <v>3478</v>
      </c>
      <c r="AV7"/>
      <c r="AW7" s="4">
        <v>3048</v>
      </c>
      <c r="AX7"/>
      <c r="AY7" s="4">
        <v>6526</v>
      </c>
      <c r="AZ7"/>
      <c r="BA7" s="15">
        <v>0.51840138010350778</v>
      </c>
      <c r="BB7" s="19"/>
      <c r="BC7" s="19"/>
      <c r="BD7" s="19">
        <v>0.45111548556430447</v>
      </c>
      <c r="BE7" s="19"/>
      <c r="BF7" s="15"/>
      <c r="BG7" s="19">
        <v>0.48697517621820413</v>
      </c>
      <c r="BH7" s="19"/>
      <c r="BI7"/>
    </row>
    <row r="8" spans="1:61" x14ac:dyDescent="0.3">
      <c r="A8" s="1" t="s">
        <v>10</v>
      </c>
      <c r="B8" s="4">
        <v>698</v>
      </c>
      <c r="C8" s="4">
        <v>1409</v>
      </c>
      <c r="D8"/>
      <c r="E8" s="4">
        <v>749</v>
      </c>
      <c r="F8" s="4">
        <v>1454</v>
      </c>
      <c r="G8"/>
      <c r="H8" s="4">
        <v>1447</v>
      </c>
      <c r="I8" s="4">
        <v>2863</v>
      </c>
      <c r="J8"/>
      <c r="K8" s="19">
        <v>0.29799426934097423</v>
      </c>
      <c r="L8" s="12">
        <v>0.34634492547906315</v>
      </c>
      <c r="M8"/>
      <c r="N8" s="19">
        <v>0.32977303070761016</v>
      </c>
      <c r="O8" s="12">
        <v>0.34594222833562588</v>
      </c>
      <c r="P8" s="15"/>
      <c r="Q8" s="19">
        <v>0.31444367657221839</v>
      </c>
      <c r="R8" s="15">
        <v>0.34614041215508207</v>
      </c>
      <c r="S8"/>
      <c r="T8" s="19">
        <v>0.57879656160458448</v>
      </c>
      <c r="U8" s="12">
        <v>0.62526614620298082</v>
      </c>
      <c r="V8"/>
      <c r="W8" s="19">
        <v>0.59279038718291055</v>
      </c>
      <c r="X8" s="12">
        <v>0.62310866574965618</v>
      </c>
      <c r="Y8" s="15"/>
      <c r="Z8" s="19">
        <v>0.58604008293020038</v>
      </c>
      <c r="AA8" s="15">
        <v>0.62417045057631859</v>
      </c>
      <c r="AB8"/>
      <c r="AC8" s="35">
        <v>2.9455587392550142</v>
      </c>
      <c r="AD8" s="35">
        <v>2.5997161107168205</v>
      </c>
      <c r="AE8"/>
      <c r="AF8" s="35">
        <v>2.9012016021361817</v>
      </c>
      <c r="AG8" s="35">
        <v>2.6272352132049517</v>
      </c>
      <c r="AH8" s="35"/>
      <c r="AI8" s="35">
        <v>2.8880442294402213</v>
      </c>
      <c r="AJ8" s="35">
        <v>2.6136919315403424</v>
      </c>
      <c r="AK8" s="35"/>
      <c r="AL8" s="35">
        <v>1.6017191977077363</v>
      </c>
      <c r="AM8" s="35">
        <v>1.3321504613200852</v>
      </c>
      <c r="AN8"/>
      <c r="AO8" s="35">
        <v>1.5300400534045393</v>
      </c>
      <c r="AP8" s="35">
        <v>1.3294360385144428</v>
      </c>
      <c r="AQ8" s="35"/>
      <c r="AR8" s="35">
        <v>1.5646164478230822</v>
      </c>
      <c r="AS8" s="35">
        <v>1.3307719175689836</v>
      </c>
      <c r="AT8"/>
      <c r="AU8" s="4">
        <v>1317</v>
      </c>
      <c r="AV8"/>
      <c r="AW8" s="4">
        <v>1518</v>
      </c>
      <c r="AX8"/>
      <c r="AY8" s="4">
        <v>2835</v>
      </c>
      <c r="AZ8"/>
      <c r="BA8" s="15">
        <v>0.52999240698557326</v>
      </c>
      <c r="BB8" s="19">
        <v>1.0698557327258922</v>
      </c>
      <c r="BC8" s="19"/>
      <c r="BD8" s="19">
        <v>0.49341238471673254</v>
      </c>
      <c r="BE8" s="19">
        <v>0.95783926218708826</v>
      </c>
      <c r="BF8" s="15"/>
      <c r="BG8" s="19">
        <v>0.51040564373897712</v>
      </c>
      <c r="BH8" s="19">
        <v>1.0098765432098766</v>
      </c>
      <c r="BI8"/>
    </row>
    <row r="9" spans="1:61" x14ac:dyDescent="0.3">
      <c r="A9" s="1" t="s">
        <v>43</v>
      </c>
      <c r="B9" s="4">
        <v>1029</v>
      </c>
      <c r="C9" s="4"/>
      <c r="D9"/>
      <c r="E9" s="4">
        <v>885</v>
      </c>
      <c r="F9" s="4"/>
      <c r="G9"/>
      <c r="H9" s="4">
        <v>1914</v>
      </c>
      <c r="I9" s="4"/>
      <c r="J9"/>
      <c r="K9" s="19">
        <v>0.45286686103012636</v>
      </c>
      <c r="L9" s="12"/>
      <c r="M9"/>
      <c r="N9" s="19">
        <v>0.43728813559322033</v>
      </c>
      <c r="O9" s="12"/>
      <c r="P9" s="15"/>
      <c r="Q9" s="19">
        <v>0.4456635318704284</v>
      </c>
      <c r="R9" s="15"/>
      <c r="S9"/>
      <c r="T9" s="19">
        <v>0.70845481049562686</v>
      </c>
      <c r="U9" s="12"/>
      <c r="V9"/>
      <c r="W9" s="19">
        <v>0.69378531073446326</v>
      </c>
      <c r="X9" s="12"/>
      <c r="Y9" s="15"/>
      <c r="Z9" s="19">
        <v>0.70167189132706376</v>
      </c>
      <c r="AA9" s="15"/>
      <c r="AB9"/>
      <c r="AC9" s="35">
        <v>1.9980563654033041</v>
      </c>
      <c r="AD9" s="35"/>
      <c r="AE9"/>
      <c r="AF9" s="35">
        <v>2.0892655367231638</v>
      </c>
      <c r="AG9" s="35"/>
      <c r="AH9" s="35"/>
      <c r="AI9" s="35">
        <v>2.0402298850574714</v>
      </c>
      <c r="AJ9" s="35"/>
      <c r="AK9" s="35"/>
      <c r="AL9" s="35">
        <v>0.91545189504373181</v>
      </c>
      <c r="AM9" s="35"/>
      <c r="AN9"/>
      <c r="AO9" s="35">
        <v>1.0418079096045199</v>
      </c>
      <c r="AP9" s="35"/>
      <c r="AQ9" s="35"/>
      <c r="AR9" s="35">
        <v>0.97387669801462906</v>
      </c>
      <c r="AS9" s="35"/>
      <c r="AT9"/>
      <c r="AU9" s="4">
        <v>2879</v>
      </c>
      <c r="AV9"/>
      <c r="AW9" s="4">
        <v>3153</v>
      </c>
      <c r="AX9"/>
      <c r="AY9" s="4">
        <v>6032</v>
      </c>
      <c r="AZ9"/>
      <c r="BA9" s="15">
        <v>0.35741576936436265</v>
      </c>
      <c r="BB9" s="19"/>
      <c r="BC9" s="19"/>
      <c r="BD9" s="19">
        <v>0.28068506184586106</v>
      </c>
      <c r="BE9" s="19"/>
      <c r="BF9" s="15"/>
      <c r="BG9" s="19">
        <v>0.31730769230769229</v>
      </c>
      <c r="BH9" s="19"/>
      <c r="BI9"/>
    </row>
    <row r="10" spans="1:61" x14ac:dyDescent="0.3">
      <c r="A10" s="1" t="s">
        <v>12</v>
      </c>
      <c r="B10" s="4">
        <v>822</v>
      </c>
      <c r="C10" s="4">
        <v>1730</v>
      </c>
      <c r="D10"/>
      <c r="E10" s="4">
        <v>839</v>
      </c>
      <c r="F10" s="4">
        <v>1792</v>
      </c>
      <c r="G10"/>
      <c r="H10" s="4">
        <v>1661</v>
      </c>
      <c r="I10" s="4">
        <v>3522</v>
      </c>
      <c r="J10"/>
      <c r="K10" s="19">
        <v>0.37712895377128952</v>
      </c>
      <c r="L10" s="12">
        <v>0.41271676300578036</v>
      </c>
      <c r="M10"/>
      <c r="N10" s="19">
        <v>0.33730631704410013</v>
      </c>
      <c r="O10" s="12">
        <v>0.3950892857142857</v>
      </c>
      <c r="P10" s="15"/>
      <c r="Q10" s="19">
        <v>0.35701384708007222</v>
      </c>
      <c r="R10" s="15">
        <v>0.40374787052810901</v>
      </c>
      <c r="S10"/>
      <c r="T10" s="19">
        <v>0.58637469586374691</v>
      </c>
      <c r="U10" s="12">
        <v>0.64913294797687859</v>
      </c>
      <c r="V10"/>
      <c r="W10" s="19">
        <v>0.56734207389749702</v>
      </c>
      <c r="X10" s="12">
        <v>0.6300223214285714</v>
      </c>
      <c r="Y10" s="15"/>
      <c r="Z10" s="19">
        <v>0.57676098735701387</v>
      </c>
      <c r="AA10" s="15">
        <v>0.63940942646223742</v>
      </c>
      <c r="AB10"/>
      <c r="AC10" s="35">
        <v>2.8199513381995134</v>
      </c>
      <c r="AD10" s="35">
        <v>2.4658959537572254</v>
      </c>
      <c r="AE10"/>
      <c r="AF10" s="35">
        <v>2.9451728247914182</v>
      </c>
      <c r="AG10" s="35">
        <v>2.4291294642857144</v>
      </c>
      <c r="AH10" s="35"/>
      <c r="AI10" s="35">
        <v>2.868151715833835</v>
      </c>
      <c r="AJ10" s="35">
        <v>2.4471890971039181</v>
      </c>
      <c r="AK10" s="35"/>
      <c r="AL10" s="35">
        <v>1.7858880778588808</v>
      </c>
      <c r="AM10" s="35">
        <v>1.4393063583815029</v>
      </c>
      <c r="AN10"/>
      <c r="AO10" s="35">
        <v>1.9022646007151371</v>
      </c>
      <c r="AP10" s="35">
        <v>1.4464285714285714</v>
      </c>
      <c r="AQ10" s="35"/>
      <c r="AR10" s="35">
        <v>1.8446718844069838</v>
      </c>
      <c r="AS10" s="35">
        <v>1.4429301533219761</v>
      </c>
      <c r="AT10"/>
      <c r="AU10" s="4">
        <v>1758</v>
      </c>
      <c r="AV10"/>
      <c r="AW10" s="4">
        <v>2041</v>
      </c>
      <c r="AX10"/>
      <c r="AY10" s="4">
        <v>3799</v>
      </c>
      <c r="AZ10"/>
      <c r="BA10" s="15">
        <v>0.46757679180887374</v>
      </c>
      <c r="BB10" s="19">
        <v>0.98407281001137659</v>
      </c>
      <c r="BC10" s="19"/>
      <c r="BD10" s="19">
        <v>0.41107300342969133</v>
      </c>
      <c r="BE10" s="19">
        <v>0.87800097991180792</v>
      </c>
      <c r="BF10" s="15"/>
      <c r="BG10" s="19">
        <v>0.43722032113714138</v>
      </c>
      <c r="BH10" s="19">
        <v>0.92708607528296916</v>
      </c>
      <c r="BI10"/>
    </row>
    <row r="11" spans="1:61" x14ac:dyDescent="0.3">
      <c r="A11" s="6" t="s">
        <v>13</v>
      </c>
      <c r="B11" s="4">
        <v>760</v>
      </c>
      <c r="C11" s="4">
        <v>1265</v>
      </c>
      <c r="D11"/>
      <c r="E11" s="4">
        <v>788</v>
      </c>
      <c r="F11" s="4">
        <v>1271</v>
      </c>
      <c r="G11"/>
      <c r="H11" s="4">
        <v>1548</v>
      </c>
      <c r="I11" s="4">
        <v>2536</v>
      </c>
      <c r="J11"/>
      <c r="K11" s="19">
        <v>0.35</v>
      </c>
      <c r="L11" s="36">
        <v>0.37786561264822133</v>
      </c>
      <c r="M11"/>
      <c r="N11" s="19">
        <v>0.3604060913705584</v>
      </c>
      <c r="O11" s="36">
        <v>0.39103068450039341</v>
      </c>
      <c r="P11" s="15"/>
      <c r="Q11" s="19">
        <v>0.355297157622739</v>
      </c>
      <c r="R11" s="15">
        <v>0.38446372239747634</v>
      </c>
      <c r="S11"/>
      <c r="T11" s="19">
        <v>0.61973684210526314</v>
      </c>
      <c r="U11" s="36">
        <v>0.66482213438735183</v>
      </c>
      <c r="V11"/>
      <c r="W11" s="19">
        <v>0.59771573604060912</v>
      </c>
      <c r="X11" s="36">
        <v>0.62470495672698667</v>
      </c>
      <c r="Y11" s="15"/>
      <c r="Z11" s="19">
        <v>0.60852713178294571</v>
      </c>
      <c r="AA11" s="15">
        <v>0.6447160883280757</v>
      </c>
      <c r="AB11"/>
      <c r="AC11" s="35">
        <v>2.5486842105263157</v>
      </c>
      <c r="AD11" s="35">
        <v>2.3130434782608695</v>
      </c>
      <c r="AE11"/>
      <c r="AF11" s="35">
        <v>2.5875634517766497</v>
      </c>
      <c r="AG11" s="35">
        <v>2.4075531077891426</v>
      </c>
      <c r="AH11" s="35"/>
      <c r="AI11" s="35">
        <v>2.5523255813953489</v>
      </c>
      <c r="AJ11" s="35">
        <v>2.3604100946372242</v>
      </c>
      <c r="AK11" s="35"/>
      <c r="AL11" s="35">
        <v>1.4434210526315789</v>
      </c>
      <c r="AM11" s="35">
        <v>1.2442687747035572</v>
      </c>
      <c r="AN11"/>
      <c r="AO11" s="35">
        <v>1.3705583756345177</v>
      </c>
      <c r="AP11" s="35">
        <v>1.3375295043273014</v>
      </c>
      <c r="AQ11" s="35"/>
      <c r="AR11" s="35">
        <v>1.4063307493540051</v>
      </c>
      <c r="AS11" s="35">
        <v>1.2910094637223974</v>
      </c>
      <c r="AT11"/>
      <c r="AU11" s="4">
        <v>1106</v>
      </c>
      <c r="AV11"/>
      <c r="AW11" s="4">
        <v>1333</v>
      </c>
      <c r="AX11"/>
      <c r="AY11" s="4">
        <v>2439</v>
      </c>
      <c r="AZ11"/>
      <c r="BA11" s="15">
        <v>0.68716094032549724</v>
      </c>
      <c r="BB11" s="19">
        <v>1.1437613019891502</v>
      </c>
      <c r="BC11" s="19"/>
      <c r="BD11" s="19">
        <v>0.59114778694673664</v>
      </c>
      <c r="BE11" s="19">
        <v>0.95348837209302328</v>
      </c>
      <c r="BF11" s="15"/>
      <c r="BG11" s="19">
        <v>0.63468634686346859</v>
      </c>
      <c r="BH11" s="19">
        <v>1.0397703977039769</v>
      </c>
      <c r="BI11"/>
    </row>
    <row r="12" spans="1:61" x14ac:dyDescent="0.3">
      <c r="A12" s="1" t="s">
        <v>14</v>
      </c>
      <c r="B12" s="4">
        <v>523</v>
      </c>
      <c r="C12" s="4">
        <v>991</v>
      </c>
      <c r="D12"/>
      <c r="E12" s="4">
        <v>504</v>
      </c>
      <c r="F12" s="4">
        <v>989</v>
      </c>
      <c r="G12"/>
      <c r="H12" s="4">
        <v>1027</v>
      </c>
      <c r="I12" s="4">
        <v>1980</v>
      </c>
      <c r="J12"/>
      <c r="K12" s="19">
        <v>0.32122370936902483</v>
      </c>
      <c r="L12" s="12">
        <v>0.35620585267406663</v>
      </c>
      <c r="M12"/>
      <c r="N12" s="19">
        <v>0.30753968253968256</v>
      </c>
      <c r="O12" s="12">
        <v>0.33265925176946409</v>
      </c>
      <c r="P12" s="15"/>
      <c r="Q12" s="19">
        <v>0.31450827653359298</v>
      </c>
      <c r="R12" s="15">
        <v>0.34444444444444444</v>
      </c>
      <c r="S12"/>
      <c r="T12" s="19">
        <v>0.59082217973231355</v>
      </c>
      <c r="U12" s="12">
        <v>0.64783047426841578</v>
      </c>
      <c r="V12"/>
      <c r="W12" s="19">
        <v>0.5714285714285714</v>
      </c>
      <c r="X12" s="12">
        <v>0.60869565217391308</v>
      </c>
      <c r="Y12" s="15"/>
      <c r="Z12" s="19">
        <v>0.58130477117818891</v>
      </c>
      <c r="AA12" s="15">
        <v>0.62828282828282833</v>
      </c>
      <c r="AB12"/>
      <c r="AC12" s="35">
        <v>2.8068833652007648</v>
      </c>
      <c r="AD12" s="35">
        <v>2.5560040363269425</v>
      </c>
      <c r="AE12"/>
      <c r="AF12" s="35">
        <v>3.0912698412698414</v>
      </c>
      <c r="AG12" s="35">
        <v>2.9039433771486349</v>
      </c>
      <c r="AH12" s="35"/>
      <c r="AI12" s="35">
        <v>2.9464459591041869</v>
      </c>
      <c r="AJ12" s="35">
        <v>2.7297979797979797</v>
      </c>
      <c r="AK12" s="35"/>
      <c r="AL12" s="35">
        <v>1.5181644359464628</v>
      </c>
      <c r="AM12" s="35">
        <v>1.3188698284561049</v>
      </c>
      <c r="AN12"/>
      <c r="AO12" s="35">
        <v>1.7559523809523809</v>
      </c>
      <c r="AP12" s="35">
        <v>1.5429726996966633</v>
      </c>
      <c r="AQ12" s="35"/>
      <c r="AR12" s="35">
        <v>1.634858812074002</v>
      </c>
      <c r="AS12" s="35">
        <v>1.4308080808080808</v>
      </c>
      <c r="AT12"/>
      <c r="AU12" s="4">
        <v>1062</v>
      </c>
      <c r="AV12"/>
      <c r="AW12" s="4">
        <v>1208</v>
      </c>
      <c r="AX12"/>
      <c r="AY12" s="4">
        <v>2270</v>
      </c>
      <c r="AZ12"/>
      <c r="BA12" s="15">
        <v>0.49246704331450092</v>
      </c>
      <c r="BB12" s="19">
        <v>0.93314500941619583</v>
      </c>
      <c r="BC12" s="19"/>
      <c r="BD12" s="19">
        <v>0.41721854304635764</v>
      </c>
      <c r="BE12" s="19">
        <v>0.81870860927152322</v>
      </c>
      <c r="BF12" s="15"/>
      <c r="BG12" s="19">
        <v>0.45242290748898678</v>
      </c>
      <c r="BH12" s="19">
        <v>0.8722466960352423</v>
      </c>
      <c r="BI12"/>
    </row>
    <row r="13" spans="1:61" x14ac:dyDescent="0.3">
      <c r="A13" s="1" t="s">
        <v>44</v>
      </c>
      <c r="B13" s="4">
        <v>128</v>
      </c>
      <c r="C13" s="4"/>
      <c r="D13"/>
      <c r="E13" s="4">
        <v>102</v>
      </c>
      <c r="F13" s="4"/>
      <c r="G13"/>
      <c r="H13" s="4">
        <v>230</v>
      </c>
      <c r="I13" s="4"/>
      <c r="J13"/>
      <c r="K13" s="19">
        <v>0.359375</v>
      </c>
      <c r="L13" s="12"/>
      <c r="M13"/>
      <c r="N13" s="19">
        <v>0.36274509803921567</v>
      </c>
      <c r="O13" s="12"/>
      <c r="P13" s="15"/>
      <c r="Q13" s="19">
        <v>0.36086956521739133</v>
      </c>
      <c r="R13" s="15"/>
      <c r="S13"/>
      <c r="T13" s="19">
        <v>0.7421875</v>
      </c>
      <c r="U13" s="12"/>
      <c r="V13"/>
      <c r="W13" s="19">
        <v>0.61764705882352944</v>
      </c>
      <c r="X13" s="12"/>
      <c r="Y13" s="15"/>
      <c r="Z13" s="19">
        <v>0.68695652173913047</v>
      </c>
      <c r="AA13" s="15"/>
      <c r="AB13"/>
      <c r="AC13" s="35">
        <v>2.2734375</v>
      </c>
      <c r="AD13" s="35"/>
      <c r="AE13"/>
      <c r="AF13" s="35">
        <v>2.6666666666666665</v>
      </c>
      <c r="AG13" s="35"/>
      <c r="AH13" s="35"/>
      <c r="AI13" s="35">
        <v>2.4478260869565216</v>
      </c>
      <c r="AJ13" s="35"/>
      <c r="AK13" s="35"/>
      <c r="AL13" s="35">
        <v>0.6875</v>
      </c>
      <c r="AM13" s="35"/>
      <c r="AN13"/>
      <c r="AO13" s="35">
        <v>1.1862745098039216</v>
      </c>
      <c r="AP13" s="35"/>
      <c r="AQ13" s="35"/>
      <c r="AR13" s="35">
        <v>0.90869565217391302</v>
      </c>
      <c r="AS13" s="35"/>
      <c r="AT13"/>
      <c r="AU13" s="4">
        <v>268</v>
      </c>
      <c r="AV13"/>
      <c r="AW13" s="4">
        <v>305</v>
      </c>
      <c r="AX13"/>
      <c r="AY13" s="4">
        <v>575</v>
      </c>
      <c r="AZ13"/>
      <c r="BA13" s="15">
        <v>0.47761194029850745</v>
      </c>
      <c r="BB13" s="19"/>
      <c r="BC13" s="19"/>
      <c r="BD13" s="19">
        <v>0.33442622950819673</v>
      </c>
      <c r="BE13" s="19"/>
      <c r="BF13" s="15"/>
      <c r="BG13" s="19">
        <v>0.4</v>
      </c>
      <c r="BH13" s="19"/>
      <c r="BI13"/>
    </row>
    <row r="14" spans="1:61" x14ac:dyDescent="0.3">
      <c r="A14" s="1" t="s">
        <v>65</v>
      </c>
      <c r="B14" s="4">
        <v>330</v>
      </c>
      <c r="C14" s="4">
        <v>601</v>
      </c>
      <c r="D14"/>
      <c r="E14" s="4">
        <v>442</v>
      </c>
      <c r="F14" s="4">
        <v>757</v>
      </c>
      <c r="G14"/>
      <c r="H14" s="4">
        <v>772</v>
      </c>
      <c r="I14" s="4">
        <v>1358</v>
      </c>
      <c r="J14"/>
      <c r="K14" s="19">
        <v>0.34242424242424241</v>
      </c>
      <c r="L14" s="12"/>
      <c r="M14"/>
      <c r="N14" s="19">
        <v>0.33484162895927599</v>
      </c>
      <c r="O14" s="12"/>
      <c r="P14" s="15"/>
      <c r="Q14" s="19">
        <v>0.33808290155440412</v>
      </c>
      <c r="R14" s="15"/>
      <c r="S14"/>
      <c r="T14" s="19">
        <v>0.62121212121212122</v>
      </c>
      <c r="U14" s="12"/>
      <c r="V14"/>
      <c r="W14" s="19">
        <v>0.57013574660633481</v>
      </c>
      <c r="X14" s="12"/>
      <c r="Y14" s="15"/>
      <c r="Z14" s="19">
        <v>0.59196891191709844</v>
      </c>
      <c r="AA14" s="15"/>
      <c r="AB14"/>
      <c r="AC14" s="35">
        <v>2.7878787878787881</v>
      </c>
      <c r="AD14" s="35"/>
      <c r="AE14"/>
      <c r="AF14" s="35">
        <v>3.1742081447963799</v>
      </c>
      <c r="AG14" s="35"/>
      <c r="AH14" s="35"/>
      <c r="AI14" s="35">
        <v>3.0090673575129534</v>
      </c>
      <c r="AJ14" s="35"/>
      <c r="AK14" s="35"/>
      <c r="AL14" s="35">
        <v>1.4181818181818182</v>
      </c>
      <c r="AM14" s="35"/>
      <c r="AN14"/>
      <c r="AO14" s="35">
        <v>1.8552036199095023</v>
      </c>
      <c r="AP14" s="35"/>
      <c r="AQ14" s="35"/>
      <c r="AR14" s="35">
        <v>1.6683937823834196</v>
      </c>
      <c r="AS14" s="35"/>
      <c r="AT14"/>
      <c r="AU14" s="4">
        <v>687</v>
      </c>
      <c r="AV14"/>
      <c r="AW14" s="4">
        <v>1009</v>
      </c>
      <c r="AX14"/>
      <c r="AY14" s="4">
        <v>1696</v>
      </c>
      <c r="AZ14"/>
      <c r="BA14" s="15">
        <v>0.48034934497816595</v>
      </c>
      <c r="BB14" s="19">
        <v>0.87481804949053854</v>
      </c>
      <c r="BC14" s="19"/>
      <c r="BD14" s="19">
        <v>0.43805748265609512</v>
      </c>
      <c r="BE14" s="19">
        <v>0.7502477700693756</v>
      </c>
      <c r="BF14" s="15"/>
      <c r="BG14" s="19">
        <v>0.455188679245283</v>
      </c>
      <c r="BH14" s="19">
        <v>0.8007075471698113</v>
      </c>
      <c r="BI14"/>
    </row>
    <row r="15" spans="1:61" x14ac:dyDescent="0.3">
      <c r="A15" s="1" t="s">
        <v>45</v>
      </c>
      <c r="B15" s="4">
        <v>5762</v>
      </c>
      <c r="C15" s="4"/>
      <c r="D15"/>
      <c r="E15" s="4">
        <v>5189</v>
      </c>
      <c r="F15" s="4"/>
      <c r="G15"/>
      <c r="H15" s="4">
        <v>10951</v>
      </c>
      <c r="I15" s="4"/>
      <c r="J15"/>
      <c r="K15" s="19">
        <v>0.38858035404373481</v>
      </c>
      <c r="L15" s="12"/>
      <c r="M15"/>
      <c r="N15" s="19">
        <v>0.37155521295047217</v>
      </c>
      <c r="O15" s="12"/>
      <c r="P15" s="15"/>
      <c r="Q15" s="19">
        <v>0.38051319514199616</v>
      </c>
      <c r="R15" s="15"/>
      <c r="S15"/>
      <c r="T15" s="19">
        <v>0.67094758764317941</v>
      </c>
      <c r="U15" s="12"/>
      <c r="V15"/>
      <c r="W15" s="19">
        <v>0.63808055502023509</v>
      </c>
      <c r="X15" s="12"/>
      <c r="Y15" s="15"/>
      <c r="Z15" s="19">
        <v>0.65537393845310932</v>
      </c>
      <c r="AA15" s="15"/>
      <c r="AB15"/>
      <c r="AC15" s="35">
        <v>2.6601874349184311</v>
      </c>
      <c r="AD15" s="35"/>
      <c r="AE15"/>
      <c r="AF15" s="35">
        <v>2.8402389670456736</v>
      </c>
      <c r="AG15" s="35"/>
      <c r="AH15" s="35"/>
      <c r="AI15" s="35">
        <v>2.734088211122272</v>
      </c>
      <c r="AJ15" s="35"/>
      <c r="AK15" s="35"/>
      <c r="AL15" s="35">
        <v>1.2752516487330787</v>
      </c>
      <c r="AM15" s="35"/>
      <c r="AN15"/>
      <c r="AO15" s="35">
        <v>1.3890923106571593</v>
      </c>
      <c r="AP15" s="35"/>
      <c r="AQ15" s="35"/>
      <c r="AR15" s="35">
        <v>1.3291936809423797</v>
      </c>
      <c r="AS15" s="35"/>
      <c r="AT15"/>
      <c r="AU15" s="4">
        <v>8158</v>
      </c>
      <c r="AV15"/>
      <c r="AW15" s="4">
        <v>8297</v>
      </c>
      <c r="AX15"/>
      <c r="AY15" s="4">
        <v>16455</v>
      </c>
      <c r="AZ15"/>
      <c r="BA15" s="15">
        <v>0.70630056386369211</v>
      </c>
      <c r="BB15" s="19"/>
      <c r="BC15" s="19"/>
      <c r="BD15" s="19">
        <v>0.6254067735326021</v>
      </c>
      <c r="BE15" s="19"/>
      <c r="BF15" s="15"/>
      <c r="BG15" s="19">
        <v>0.66551200243087205</v>
      </c>
      <c r="BH15" s="19"/>
      <c r="BI15"/>
    </row>
    <row r="16" spans="1:61" x14ac:dyDescent="0.3">
      <c r="A16" s="6" t="s">
        <v>18</v>
      </c>
      <c r="B16" s="4">
        <v>520</v>
      </c>
      <c r="C16" s="4">
        <v>1569</v>
      </c>
      <c r="D16"/>
      <c r="E16" s="4">
        <v>570</v>
      </c>
      <c r="F16" s="4">
        <v>1639</v>
      </c>
      <c r="G16"/>
      <c r="H16" s="4">
        <v>1090</v>
      </c>
      <c r="I16" s="4">
        <v>3208</v>
      </c>
      <c r="J16"/>
      <c r="K16" s="19">
        <v>0.43076923076923079</v>
      </c>
      <c r="L16" s="12">
        <v>0.4340344168260038</v>
      </c>
      <c r="M16"/>
      <c r="N16" s="19">
        <v>0.43684210526315792</v>
      </c>
      <c r="O16" s="12">
        <v>0.41671751067724222</v>
      </c>
      <c r="P16" s="15"/>
      <c r="Q16" s="19">
        <v>0.43394495412844036</v>
      </c>
      <c r="R16" s="15">
        <v>0.42518703241895262</v>
      </c>
      <c r="S16"/>
      <c r="T16" s="19">
        <v>0.64038461538461533</v>
      </c>
      <c r="U16" s="12">
        <v>0.68578712555768007</v>
      </c>
      <c r="V16"/>
      <c r="W16" s="19">
        <v>0.66842105263157892</v>
      </c>
      <c r="X16" s="12">
        <v>0.65222696766320931</v>
      </c>
      <c r="Y16" s="15"/>
      <c r="Z16" s="19">
        <v>0.65504587155963301</v>
      </c>
      <c r="AA16" s="15">
        <v>0.66864089775561097</v>
      </c>
      <c r="AB16"/>
      <c r="AC16" s="35">
        <v>2.4846153846153847</v>
      </c>
      <c r="AD16" s="35">
        <v>2.1982154238368388</v>
      </c>
      <c r="AE16"/>
      <c r="AF16" s="35">
        <v>2.2228070175438597</v>
      </c>
      <c r="AG16" s="35">
        <v>2.2812690665039659</v>
      </c>
      <c r="AH16" s="35"/>
      <c r="AI16" s="35">
        <v>2.3247706422018348</v>
      </c>
      <c r="AJ16" s="35">
        <v>2.2406483790523692</v>
      </c>
      <c r="AK16" s="35"/>
      <c r="AL16" s="35">
        <v>1.4596153846153845</v>
      </c>
      <c r="AM16" s="35">
        <v>1.1880178457616317</v>
      </c>
      <c r="AN16"/>
      <c r="AO16" s="35">
        <v>1.287719298245614</v>
      </c>
      <c r="AP16" s="35">
        <v>1.2757779133618059</v>
      </c>
      <c r="AQ16" s="35"/>
      <c r="AR16" s="35">
        <v>1.3697247706422018</v>
      </c>
      <c r="AS16" s="35">
        <v>1.2328553615960101</v>
      </c>
      <c r="AT16"/>
      <c r="AU16" s="4">
        <v>1561</v>
      </c>
      <c r="AV16"/>
      <c r="AW16" s="4">
        <v>1789</v>
      </c>
      <c r="AX16"/>
      <c r="AY16" s="4">
        <v>3350</v>
      </c>
      <c r="AZ16"/>
      <c r="BA16" s="15">
        <v>0.3331197950032031</v>
      </c>
      <c r="BB16" s="19">
        <v>1.0051249199231262</v>
      </c>
      <c r="BC16" s="19"/>
      <c r="BD16" s="19">
        <v>0.31861375069871439</v>
      </c>
      <c r="BE16" s="19">
        <v>0.91615427613191724</v>
      </c>
      <c r="BF16" s="15"/>
      <c r="BG16" s="19">
        <v>0.32537313432835818</v>
      </c>
      <c r="BH16" s="19">
        <v>0.95761194029850749</v>
      </c>
      <c r="BI16"/>
    </row>
    <row r="17" spans="1:61" x14ac:dyDescent="0.3">
      <c r="A17" s="1" t="s">
        <v>19</v>
      </c>
      <c r="B17" s="4">
        <v>4849</v>
      </c>
      <c r="C17" s="4">
        <v>8621</v>
      </c>
      <c r="D17"/>
      <c r="E17" s="4">
        <v>4522</v>
      </c>
      <c r="F17" s="4">
        <v>8071</v>
      </c>
      <c r="G17"/>
      <c r="H17" s="4">
        <v>9371</v>
      </c>
      <c r="I17" s="4">
        <v>16692</v>
      </c>
      <c r="J17"/>
      <c r="K17" s="19">
        <v>0.38131573520313466</v>
      </c>
      <c r="L17" s="12">
        <v>0.40030158914279085</v>
      </c>
      <c r="M17"/>
      <c r="N17" s="19">
        <v>0.38279522335249888</v>
      </c>
      <c r="O17" s="12">
        <v>0.40193284599182255</v>
      </c>
      <c r="P17" s="15"/>
      <c r="Q17" s="19">
        <v>0.38202966599082278</v>
      </c>
      <c r="R17" s="15">
        <v>0.40109034267912774</v>
      </c>
      <c r="S17"/>
      <c r="T17" s="19">
        <v>0.66611672509795838</v>
      </c>
      <c r="U17" s="12">
        <v>0.68623129567335572</v>
      </c>
      <c r="V17"/>
      <c r="W17" s="19">
        <v>0.63489606368863338</v>
      </c>
      <c r="X17" s="12">
        <v>0.65456572915376032</v>
      </c>
      <c r="Y17" s="15"/>
      <c r="Z17" s="19">
        <v>0.65105111514246083</v>
      </c>
      <c r="AA17" s="15">
        <v>0.67092020129403307</v>
      </c>
      <c r="AB17"/>
      <c r="AC17" s="35">
        <v>2.5009280263971951</v>
      </c>
      <c r="AD17" s="35">
        <v>2.3307040946525923</v>
      </c>
      <c r="AE17"/>
      <c r="AF17" s="35">
        <v>2.6335692171605483</v>
      </c>
      <c r="AG17" s="35">
        <v>2.4564490149919465</v>
      </c>
      <c r="AH17" s="35"/>
      <c r="AI17" s="35">
        <v>2.5595987621385126</v>
      </c>
      <c r="AJ17" s="35">
        <v>2.3915049125329499</v>
      </c>
      <c r="AK17" s="35"/>
      <c r="AL17" s="35">
        <v>1.274283357393277</v>
      </c>
      <c r="AM17" s="35">
        <v>1.1361790975524881</v>
      </c>
      <c r="AN17"/>
      <c r="AO17" s="35">
        <v>1.4475895621406458</v>
      </c>
      <c r="AP17" s="35">
        <v>1.2953785156733986</v>
      </c>
      <c r="AQ17" s="35"/>
      <c r="AR17" s="35">
        <v>1.357912709422687</v>
      </c>
      <c r="AS17" s="35">
        <v>1.213156002875629</v>
      </c>
      <c r="AT17"/>
      <c r="AU17" s="4">
        <v>9594</v>
      </c>
      <c r="AV17"/>
      <c r="AW17" s="4">
        <v>10354</v>
      </c>
      <c r="AX17"/>
      <c r="AY17" s="4">
        <v>19948</v>
      </c>
      <c r="AZ17"/>
      <c r="BA17" s="15">
        <v>0.50542005420054203</v>
      </c>
      <c r="BB17" s="19">
        <v>0.89858244736293513</v>
      </c>
      <c r="BC17" s="19"/>
      <c r="BD17" s="19">
        <v>0.43673942437705232</v>
      </c>
      <c r="BE17" s="19">
        <v>0.77950550511879468</v>
      </c>
      <c r="BF17" s="15"/>
      <c r="BG17" s="19">
        <v>0.46977140565470221</v>
      </c>
      <c r="BH17" s="19">
        <v>0.83677561660316824</v>
      </c>
      <c r="BI17"/>
    </row>
    <row r="18" spans="1:61" x14ac:dyDescent="0.3">
      <c r="A18" s="1" t="s">
        <v>48</v>
      </c>
      <c r="B18" s="4">
        <v>597</v>
      </c>
      <c r="C18" s="4">
        <v>1142</v>
      </c>
      <c r="D18"/>
      <c r="E18" s="4">
        <v>563</v>
      </c>
      <c r="F18" s="4">
        <v>1142</v>
      </c>
      <c r="G18"/>
      <c r="H18" s="4">
        <v>1160</v>
      </c>
      <c r="I18" s="4">
        <v>2284</v>
      </c>
      <c r="J18"/>
      <c r="K18" s="19">
        <v>0.26633165829145727</v>
      </c>
      <c r="L18" s="12">
        <v>0.32224168126094571</v>
      </c>
      <c r="M18"/>
      <c r="N18" s="19">
        <v>0.23978685612788633</v>
      </c>
      <c r="O18" s="12">
        <v>0.30385288966725044</v>
      </c>
      <c r="P18" s="15"/>
      <c r="Q18" s="19">
        <v>0.25344827586206897</v>
      </c>
      <c r="R18" s="15">
        <v>0.31304728546409805</v>
      </c>
      <c r="S18"/>
      <c r="T18" s="19">
        <v>0.52596314907872699</v>
      </c>
      <c r="U18" s="12">
        <v>0.57705779334500873</v>
      </c>
      <c r="V18"/>
      <c r="W18" s="19">
        <v>0.49378330373001778</v>
      </c>
      <c r="X18" s="12">
        <v>0.56129597197898429</v>
      </c>
      <c r="Y18" s="15"/>
      <c r="Z18" s="19">
        <v>0.51034482758620692</v>
      </c>
      <c r="AA18" s="15">
        <v>0.56917688266199651</v>
      </c>
      <c r="AB18"/>
      <c r="AC18" s="35">
        <v>3.1825795644891124</v>
      </c>
      <c r="AD18" s="35">
        <v>2.6549912434325744</v>
      </c>
      <c r="AE18"/>
      <c r="AF18" s="35">
        <v>3.6358792184724691</v>
      </c>
      <c r="AG18" s="35">
        <v>2.9597197898423819</v>
      </c>
      <c r="AH18" s="35"/>
      <c r="AI18" s="35">
        <v>3.4025862068965518</v>
      </c>
      <c r="AJ18" s="35">
        <v>2.807355516637478</v>
      </c>
      <c r="AK18" s="35"/>
      <c r="AL18" s="35">
        <v>1.8659966499162479</v>
      </c>
      <c r="AM18" s="35">
        <v>1.4614711033274956</v>
      </c>
      <c r="AN18"/>
      <c r="AO18" s="35">
        <v>2.5097690941385435</v>
      </c>
      <c r="AP18" s="35">
        <v>1.8380035026269703</v>
      </c>
      <c r="AQ18" s="35"/>
      <c r="AR18" s="35">
        <v>2.1784482758620691</v>
      </c>
      <c r="AS18" s="35">
        <v>1.6497373029772329</v>
      </c>
      <c r="AT18"/>
      <c r="AU18" s="4">
        <v>1367</v>
      </c>
      <c r="AV18"/>
      <c r="AW18" s="4">
        <v>1597</v>
      </c>
      <c r="AX18"/>
      <c r="AY18" s="4">
        <v>2964</v>
      </c>
      <c r="AZ18"/>
      <c r="BA18" s="15">
        <v>0.43672275054864668</v>
      </c>
      <c r="BB18" s="19">
        <v>0.8354059985369422</v>
      </c>
      <c r="BC18" s="19"/>
      <c r="BD18" s="19">
        <v>0.35253600500939258</v>
      </c>
      <c r="BE18" s="19">
        <v>0.71509079524107699</v>
      </c>
      <c r="BF18" s="15"/>
      <c r="BG18" s="19">
        <v>0.39136302294197028</v>
      </c>
      <c r="BH18" s="19">
        <v>0.77058029689608643</v>
      </c>
      <c r="BI18"/>
    </row>
    <row r="19" spans="1:61" x14ac:dyDescent="0.3">
      <c r="A19" s="1" t="s">
        <v>66</v>
      </c>
      <c r="B19" s="4">
        <v>773</v>
      </c>
      <c r="C19" s="4"/>
      <c r="D19"/>
      <c r="E19" s="4">
        <v>672</v>
      </c>
      <c r="F19" s="4"/>
      <c r="G19"/>
      <c r="H19" s="4">
        <v>1445</v>
      </c>
      <c r="I19" s="4"/>
      <c r="J19"/>
      <c r="K19" s="19">
        <v>0.38292367399741267</v>
      </c>
      <c r="L19" s="12"/>
      <c r="M19"/>
      <c r="N19" s="19">
        <v>0.39583333333333331</v>
      </c>
      <c r="O19" s="12"/>
      <c r="P19" s="15"/>
      <c r="Q19" s="19">
        <v>0.38892733564013843</v>
      </c>
      <c r="R19" s="15"/>
      <c r="S19"/>
      <c r="T19" s="19">
        <v>0.69469598965071155</v>
      </c>
      <c r="U19" s="12"/>
      <c r="V19"/>
      <c r="W19" s="19">
        <v>0.65773809523809523</v>
      </c>
      <c r="X19" s="12"/>
      <c r="Y19" s="15"/>
      <c r="Z19" s="19">
        <v>0.6775086505190312</v>
      </c>
      <c r="AA19" s="15"/>
      <c r="AB19"/>
      <c r="AC19" s="35">
        <v>2.3402328589909445</v>
      </c>
      <c r="AD19" s="35"/>
      <c r="AE19"/>
      <c r="AF19" s="35">
        <v>2.4583333333333335</v>
      </c>
      <c r="AG19" s="35"/>
      <c r="AH19" s="35"/>
      <c r="AI19" s="35">
        <v>2.3951557093425606</v>
      </c>
      <c r="AJ19" s="35"/>
      <c r="AK19" s="35"/>
      <c r="AL19" s="35">
        <v>0.99353169469598968</v>
      </c>
      <c r="AM19" s="35"/>
      <c r="AN19"/>
      <c r="AO19" s="35">
        <v>1.1964285714285714</v>
      </c>
      <c r="AP19" s="35"/>
      <c r="AQ19" s="35"/>
      <c r="AR19" s="35">
        <v>1.0878892733564014</v>
      </c>
      <c r="AS19" s="35"/>
      <c r="AT19"/>
      <c r="AU19" s="4">
        <v>1892</v>
      </c>
      <c r="AV19"/>
      <c r="AW19" s="4">
        <v>1868</v>
      </c>
      <c r="AX19"/>
      <c r="AY19" s="4">
        <v>3760</v>
      </c>
      <c r="AZ19"/>
      <c r="BA19" s="15">
        <v>0.40856236786469347</v>
      </c>
      <c r="BB19" s="19"/>
      <c r="BC19" s="19"/>
      <c r="BD19" s="19">
        <v>0.35974304068522484</v>
      </c>
      <c r="BE19" s="19"/>
      <c r="BF19" s="15"/>
      <c r="BG19" s="19">
        <v>0.38430851063829785</v>
      </c>
      <c r="BH19" s="19"/>
      <c r="BI19"/>
    </row>
    <row r="20" spans="1:61" x14ac:dyDescent="0.3">
      <c r="A20" s="1" t="s">
        <v>67</v>
      </c>
      <c r="B20" s="4">
        <v>766</v>
      </c>
      <c r="C20" s="4"/>
      <c r="D20"/>
      <c r="E20" s="4">
        <v>806</v>
      </c>
      <c r="F20" s="4"/>
      <c r="G20"/>
      <c r="H20" s="4">
        <v>1572</v>
      </c>
      <c r="I20" s="4"/>
      <c r="J20"/>
      <c r="K20" s="19">
        <v>0.36422976501305482</v>
      </c>
      <c r="L20" s="12"/>
      <c r="M20"/>
      <c r="N20" s="19">
        <v>0.35111662531017368</v>
      </c>
      <c r="O20" s="12"/>
      <c r="P20" s="15"/>
      <c r="Q20" s="19">
        <v>0.35750636132315522</v>
      </c>
      <c r="R20" s="15"/>
      <c r="S20"/>
      <c r="T20" s="19">
        <v>0.61618798955613574</v>
      </c>
      <c r="U20" s="12"/>
      <c r="V20"/>
      <c r="W20" s="19">
        <v>0.60918114143920599</v>
      </c>
      <c r="X20" s="12"/>
      <c r="Y20" s="15"/>
      <c r="Z20" s="19">
        <v>0.61259541984732824</v>
      </c>
      <c r="AA20" s="15"/>
      <c r="AB20"/>
      <c r="AC20" s="35">
        <v>2.657963446475196</v>
      </c>
      <c r="AD20" s="35"/>
      <c r="AE20"/>
      <c r="AF20" s="35">
        <v>2.8796526054590572</v>
      </c>
      <c r="AG20" s="35"/>
      <c r="AH20" s="35"/>
      <c r="AI20" s="35">
        <v>2.7557251908396947</v>
      </c>
      <c r="AJ20" s="35"/>
      <c r="AK20" s="35"/>
      <c r="AL20" s="35">
        <v>1.4203655352480418</v>
      </c>
      <c r="AM20" s="35"/>
      <c r="AN20"/>
      <c r="AO20" s="35">
        <v>1.6699751861042185</v>
      </c>
      <c r="AP20" s="35"/>
      <c r="AQ20" s="35"/>
      <c r="AR20" s="35">
        <v>1.5483460559796438</v>
      </c>
      <c r="AS20" s="35"/>
      <c r="AT20"/>
      <c r="AU20" s="4">
        <v>1274</v>
      </c>
      <c r="AV20"/>
      <c r="AW20" s="4">
        <v>1521</v>
      </c>
      <c r="AX20"/>
      <c r="AY20" s="4">
        <v>2795</v>
      </c>
      <c r="AZ20"/>
      <c r="BA20" s="15">
        <v>0.60125588697017274</v>
      </c>
      <c r="BB20" s="19"/>
      <c r="BC20" s="19"/>
      <c r="BD20" s="19">
        <v>0.52991452991452992</v>
      </c>
      <c r="BE20" s="19"/>
      <c r="BF20" s="15"/>
      <c r="BG20" s="19">
        <v>0.56243291592128797</v>
      </c>
      <c r="BH20" s="19"/>
      <c r="BI20"/>
    </row>
    <row r="21" spans="1:61" x14ac:dyDescent="0.3">
      <c r="A21" s="6" t="s">
        <v>27</v>
      </c>
      <c r="B21" s="4">
        <v>466</v>
      </c>
      <c r="C21" s="4">
        <v>871</v>
      </c>
      <c r="D21"/>
      <c r="E21" s="4">
        <v>448</v>
      </c>
      <c r="F21" s="4">
        <v>821</v>
      </c>
      <c r="G21"/>
      <c r="H21" s="4">
        <v>914</v>
      </c>
      <c r="I21" s="4">
        <v>1692</v>
      </c>
      <c r="J21"/>
      <c r="K21" s="19">
        <v>0.41416309012875535</v>
      </c>
      <c r="L21" s="12">
        <v>0.41561423650975887</v>
      </c>
      <c r="M21"/>
      <c r="N21" s="19">
        <v>0.375</v>
      </c>
      <c r="O21" s="12">
        <v>0.39951278928136419</v>
      </c>
      <c r="P21" s="15"/>
      <c r="Q21" s="19">
        <v>0.39496717724288838</v>
      </c>
      <c r="R21" s="15">
        <v>0.40780141843971629</v>
      </c>
      <c r="S21"/>
      <c r="T21" s="19">
        <v>0.69313304721030045</v>
      </c>
      <c r="U21" s="12">
        <v>0.69230769230769229</v>
      </c>
      <c r="V21"/>
      <c r="W21" s="19">
        <v>0.6540178571428571</v>
      </c>
      <c r="X21" s="12">
        <v>0.6711327649208283</v>
      </c>
      <c r="Y21" s="15"/>
      <c r="Z21" s="19">
        <v>0.67396061269146612</v>
      </c>
      <c r="AA21" s="15">
        <v>0.68203309692671399</v>
      </c>
      <c r="AB21"/>
      <c r="AC21" s="35">
        <v>2.3090128755364807</v>
      </c>
      <c r="AD21" s="35">
        <v>2.1320321469575201</v>
      </c>
      <c r="AE21"/>
      <c r="AF21" s="35">
        <v>2.2723214285714284</v>
      </c>
      <c r="AG21" s="35">
        <v>2.1035322777101095</v>
      </c>
      <c r="AH21" s="35"/>
      <c r="AI21" s="35">
        <v>2.2910284463894968</v>
      </c>
      <c r="AJ21" s="35">
        <v>2.1182033096926713</v>
      </c>
      <c r="AK21" s="35"/>
      <c r="AL21" s="35">
        <v>1.092274678111588</v>
      </c>
      <c r="AM21" s="35">
        <v>0.97474167623421359</v>
      </c>
      <c r="AN21"/>
      <c r="AO21" s="35">
        <v>1.2142857142857142</v>
      </c>
      <c r="AP21" s="35">
        <v>1.1096224116930573</v>
      </c>
      <c r="AQ21" s="35"/>
      <c r="AR21" s="35">
        <v>1.1520787746170678</v>
      </c>
      <c r="AS21" s="35">
        <v>1.0401891252955082</v>
      </c>
      <c r="AT21"/>
      <c r="AU21" s="4">
        <v>1099</v>
      </c>
      <c r="AV21"/>
      <c r="AW21" s="4">
        <v>1378</v>
      </c>
      <c r="AX21"/>
      <c r="AY21" s="4">
        <v>2477</v>
      </c>
      <c r="AZ21"/>
      <c r="BA21" s="15">
        <v>0.42402183803457688</v>
      </c>
      <c r="BB21" s="19">
        <v>0.79253867151956325</v>
      </c>
      <c r="BC21" s="19"/>
      <c r="BD21" s="19">
        <v>0.3251088534107402</v>
      </c>
      <c r="BE21" s="19">
        <v>0.59579100145137875</v>
      </c>
      <c r="BF21" s="15"/>
      <c r="BG21" s="19">
        <v>0.36899475171578522</v>
      </c>
      <c r="BH21" s="19">
        <v>0.68308437626160678</v>
      </c>
      <c r="BI21"/>
    </row>
    <row r="22" spans="1:61" x14ac:dyDescent="0.3">
      <c r="A22" s="1" t="s">
        <v>22</v>
      </c>
      <c r="B22" s="4">
        <v>459</v>
      </c>
      <c r="C22" s="4">
        <v>1186</v>
      </c>
      <c r="D22"/>
      <c r="E22" s="4">
        <v>469</v>
      </c>
      <c r="F22" s="4">
        <v>1252</v>
      </c>
      <c r="G22"/>
      <c r="H22" s="4">
        <v>928</v>
      </c>
      <c r="I22" s="4">
        <v>2438</v>
      </c>
      <c r="J22"/>
      <c r="K22" s="19">
        <v>0.3224400871459695</v>
      </c>
      <c r="L22" s="12">
        <v>0.38448566610455309</v>
      </c>
      <c r="M22"/>
      <c r="N22" s="19">
        <v>0.30703624733475482</v>
      </c>
      <c r="O22" s="12">
        <v>0.36581469648562298</v>
      </c>
      <c r="P22" s="15"/>
      <c r="Q22" s="19">
        <v>0.31465517241379309</v>
      </c>
      <c r="R22" s="15">
        <v>0.3748974569319114</v>
      </c>
      <c r="S22"/>
      <c r="T22" s="19">
        <v>0.56862745098039214</v>
      </c>
      <c r="U22" s="12">
        <v>0.66610455311973016</v>
      </c>
      <c r="V22"/>
      <c r="W22" s="19">
        <v>0.57995735607675902</v>
      </c>
      <c r="X22" s="12">
        <v>0.64696485623003197</v>
      </c>
      <c r="Y22" s="15"/>
      <c r="Z22" s="19">
        <v>0.5743534482758621</v>
      </c>
      <c r="AA22" s="15">
        <v>0.65627563576702219</v>
      </c>
      <c r="AB22"/>
      <c r="AC22" s="35">
        <v>2.8845315904139435</v>
      </c>
      <c r="AD22" s="35">
        <v>2.2344013490725128</v>
      </c>
      <c r="AE22"/>
      <c r="AF22" s="35">
        <v>2.6289978678038382</v>
      </c>
      <c r="AG22" s="35">
        <v>2.2348242811501597</v>
      </c>
      <c r="AH22" s="35"/>
      <c r="AI22" s="35">
        <v>2.7553879310344827</v>
      </c>
      <c r="AJ22" s="35">
        <v>2.2346185397867102</v>
      </c>
      <c r="AK22" s="35"/>
      <c r="AL22" s="35">
        <v>1.8061002178649237</v>
      </c>
      <c r="AM22" s="35">
        <v>1.1661045531197303</v>
      </c>
      <c r="AN22"/>
      <c r="AO22" s="35">
        <v>1.35181236673774</v>
      </c>
      <c r="AP22" s="35">
        <v>1.060702875399361</v>
      </c>
      <c r="AQ22" s="35"/>
      <c r="AR22" s="35">
        <v>1.5765086206896552</v>
      </c>
      <c r="AS22" s="35">
        <v>1.1104269293924467</v>
      </c>
      <c r="AT22"/>
      <c r="AU22" s="4">
        <v>1211</v>
      </c>
      <c r="AV22"/>
      <c r="AW22" s="4">
        <v>1436</v>
      </c>
      <c r="AX22"/>
      <c r="AY22" s="4">
        <v>2647</v>
      </c>
      <c r="AZ22"/>
      <c r="BA22" s="15">
        <v>0.37902559867877789</v>
      </c>
      <c r="BB22" s="19">
        <v>0.97935590421139551</v>
      </c>
      <c r="BC22" s="19"/>
      <c r="BD22" s="19">
        <v>0.32660167130919221</v>
      </c>
      <c r="BE22" s="19">
        <v>0.871866295264624</v>
      </c>
      <c r="BF22" s="15"/>
      <c r="BG22" s="19">
        <v>0.3505855685681904</v>
      </c>
      <c r="BH22" s="19">
        <v>0.921042689837552</v>
      </c>
      <c r="BI22"/>
    </row>
    <row r="23" spans="1:61" x14ac:dyDescent="0.3">
      <c r="A23" s="1" t="s">
        <v>78</v>
      </c>
      <c r="B23" s="4"/>
      <c r="C23" s="4"/>
      <c r="D23"/>
      <c r="E23" s="4"/>
      <c r="F23" s="4"/>
      <c r="G23"/>
      <c r="H23" s="4"/>
      <c r="I23" s="4"/>
      <c r="J23"/>
      <c r="K23" s="19"/>
      <c r="L23" s="12"/>
      <c r="M23"/>
      <c r="N23" s="19"/>
      <c r="O23" s="12"/>
      <c r="P23" s="15"/>
      <c r="Q23" s="19"/>
      <c r="R23" s="15"/>
      <c r="S23"/>
      <c r="T23" s="19"/>
      <c r="U23" s="12"/>
      <c r="V23"/>
      <c r="W23" s="19"/>
      <c r="X23" s="12"/>
      <c r="Y23" s="15"/>
      <c r="Z23" s="19"/>
      <c r="AA23" s="15"/>
      <c r="AB23"/>
      <c r="AC23" s="35"/>
      <c r="AD23" s="35"/>
      <c r="AE23"/>
      <c r="AF23" s="35"/>
      <c r="AG23" s="35"/>
      <c r="AH23" s="35"/>
      <c r="AI23" s="35"/>
      <c r="AJ23" s="35"/>
      <c r="AK23" s="35"/>
      <c r="AL23" s="35"/>
      <c r="AM23" s="35"/>
      <c r="AN23"/>
      <c r="AO23" s="35"/>
      <c r="AP23" s="35"/>
      <c r="AQ23" s="35"/>
      <c r="AR23" s="35"/>
      <c r="AS23" s="35"/>
      <c r="AT23"/>
      <c r="AU23" s="4"/>
      <c r="AV23"/>
      <c r="AW23" s="4"/>
      <c r="AX23"/>
      <c r="AY23" s="4"/>
      <c r="AZ23"/>
      <c r="BA23" s="15"/>
      <c r="BB23" s="19"/>
      <c r="BC23" s="19"/>
      <c r="BD23" s="19"/>
      <c r="BE23" s="19"/>
      <c r="BF23" s="15"/>
      <c r="BG23" s="19"/>
      <c r="BH23" s="19"/>
      <c r="BI23"/>
    </row>
    <row r="24" spans="1:61" x14ac:dyDescent="0.3">
      <c r="A24" s="1" t="s">
        <v>24</v>
      </c>
      <c r="B24" s="4">
        <v>365</v>
      </c>
      <c r="C24" s="4">
        <v>597</v>
      </c>
      <c r="D24"/>
      <c r="E24" s="4">
        <v>362</v>
      </c>
      <c r="F24" s="4">
        <v>571</v>
      </c>
      <c r="G24"/>
      <c r="H24" s="4">
        <v>727</v>
      </c>
      <c r="I24" s="4">
        <v>1168</v>
      </c>
      <c r="J24"/>
      <c r="K24" s="19">
        <v>0.44383561643835617</v>
      </c>
      <c r="L24" s="12">
        <v>0.46063651591289784</v>
      </c>
      <c r="M24"/>
      <c r="N24" s="19">
        <v>0.36740331491712708</v>
      </c>
      <c r="O24" s="12">
        <v>0.40980735551663749</v>
      </c>
      <c r="P24" s="15"/>
      <c r="Q24" s="19">
        <v>0.40577716643741402</v>
      </c>
      <c r="R24" s="15">
        <v>0.43578767123287671</v>
      </c>
      <c r="S24"/>
      <c r="T24" s="19">
        <v>0.73150684931506849</v>
      </c>
      <c r="U24" s="12">
        <v>0.7470686767169179</v>
      </c>
      <c r="V24"/>
      <c r="W24" s="19">
        <v>0.62154696132596687</v>
      </c>
      <c r="X24" s="12">
        <v>0.65849387040280205</v>
      </c>
      <c r="Y24" s="15"/>
      <c r="Z24" s="19">
        <v>0.67675378266850073</v>
      </c>
      <c r="AA24" s="15">
        <v>0.70376712328767121</v>
      </c>
      <c r="AB24"/>
      <c r="AC24" s="35">
        <v>2.1315068493150684</v>
      </c>
      <c r="AD24" s="35">
        <v>2.0485762144053603</v>
      </c>
      <c r="AE24"/>
      <c r="AF24" s="35">
        <v>2.729281767955801</v>
      </c>
      <c r="AG24" s="35">
        <v>2.4658493870402802</v>
      </c>
      <c r="AH24" s="35"/>
      <c r="AI24" s="35">
        <v>2.3947730398899587</v>
      </c>
      <c r="AJ24" s="35">
        <v>2.2525684931506849</v>
      </c>
      <c r="AK24" s="35"/>
      <c r="AL24" s="35">
        <v>0.81095890410958904</v>
      </c>
      <c r="AM24" s="35">
        <v>0.82412060301507539</v>
      </c>
      <c r="AN24"/>
      <c r="AO24" s="35">
        <v>1.5055248618784531</v>
      </c>
      <c r="AP24" s="35">
        <v>1.3309982486865148</v>
      </c>
      <c r="AQ24" s="35"/>
      <c r="AR24" s="35">
        <v>1.156808803301238</v>
      </c>
      <c r="AS24" s="35">
        <v>1.071917808219178</v>
      </c>
      <c r="AT24"/>
      <c r="AU24" s="4">
        <v>629</v>
      </c>
      <c r="AV24"/>
      <c r="AW24" s="4">
        <v>590</v>
      </c>
      <c r="AX24"/>
      <c r="AY24" s="4">
        <v>1219</v>
      </c>
      <c r="AZ24"/>
      <c r="BA24" s="15">
        <v>0.58028616852146264</v>
      </c>
      <c r="BB24" s="19">
        <v>0.94912559618441972</v>
      </c>
      <c r="BC24" s="19"/>
      <c r="BD24" s="19">
        <v>0.61355932203389829</v>
      </c>
      <c r="BE24" s="19">
        <v>0.96779661016949148</v>
      </c>
      <c r="BF24" s="15"/>
      <c r="BG24" s="19">
        <v>0.59639048400328143</v>
      </c>
      <c r="BH24" s="19">
        <v>0.95816242821985231</v>
      </c>
      <c r="BI24"/>
    </row>
    <row r="25" spans="1:61" x14ac:dyDescent="0.3">
      <c r="A25" s="1" t="s">
        <v>28</v>
      </c>
      <c r="B25" s="4">
        <v>943</v>
      </c>
      <c r="C25" s="4">
        <v>1621</v>
      </c>
      <c r="D25"/>
      <c r="E25" s="4">
        <v>745</v>
      </c>
      <c r="F25" s="4">
        <v>1347</v>
      </c>
      <c r="G25"/>
      <c r="H25" s="4">
        <v>1688</v>
      </c>
      <c r="I25" s="4">
        <v>2968</v>
      </c>
      <c r="J25"/>
      <c r="K25" s="19">
        <v>0.17709437963944857</v>
      </c>
      <c r="L25" s="12">
        <v>0.21159777914867367</v>
      </c>
      <c r="M25"/>
      <c r="N25" s="19">
        <v>0.20536912751677852</v>
      </c>
      <c r="O25" s="12">
        <v>0.21974758723088345</v>
      </c>
      <c r="P25" s="15"/>
      <c r="Q25" s="19">
        <v>0.1895734597156398</v>
      </c>
      <c r="R25" s="15">
        <v>0.21529649595687331</v>
      </c>
      <c r="S25"/>
      <c r="T25" s="19">
        <v>0.2831389183457052</v>
      </c>
      <c r="U25" s="12">
        <v>0.32449105490438002</v>
      </c>
      <c r="V25"/>
      <c r="W25" s="19">
        <v>0.33557046979865773</v>
      </c>
      <c r="X25" s="12">
        <v>0.35783221974758722</v>
      </c>
      <c r="Y25" s="15"/>
      <c r="Z25" s="19">
        <v>0.30627962085308058</v>
      </c>
      <c r="AA25" s="15">
        <v>0.33962264150943394</v>
      </c>
      <c r="AB25"/>
      <c r="AC25" s="35">
        <v>3.9713679745493109</v>
      </c>
      <c r="AD25" s="35">
        <v>3.7069710055521283</v>
      </c>
      <c r="AE25"/>
      <c r="AF25" s="35">
        <v>4.1691275167785236</v>
      </c>
      <c r="AG25" s="35">
        <v>4.0831477357089829</v>
      </c>
      <c r="AH25" s="35"/>
      <c r="AI25" s="35">
        <v>4.0586492890995265</v>
      </c>
      <c r="AJ25" s="35">
        <v>3.8776954177897576</v>
      </c>
      <c r="AK25" s="35"/>
      <c r="AL25" s="35">
        <v>4.4602332979851536</v>
      </c>
      <c r="AM25" s="35">
        <v>4.220851326341764</v>
      </c>
      <c r="AN25"/>
      <c r="AO25" s="35">
        <v>4.4147651006711408</v>
      </c>
      <c r="AP25" s="35">
        <v>4.2405345211581293</v>
      </c>
      <c r="AQ25" s="35"/>
      <c r="AR25" s="35">
        <v>4.4401658767772512</v>
      </c>
      <c r="AS25" s="35">
        <v>4.2297843665768191</v>
      </c>
      <c r="AT25"/>
      <c r="AU25" s="4">
        <v>2055</v>
      </c>
      <c r="AV25"/>
      <c r="AW25" s="4">
        <v>1989</v>
      </c>
      <c r="AX25"/>
      <c r="AY25" s="4">
        <v>4044</v>
      </c>
      <c r="AZ25"/>
      <c r="BA25" s="15">
        <v>0.45888077858880777</v>
      </c>
      <c r="BB25" s="19">
        <v>0.78880778588807787</v>
      </c>
      <c r="BC25" s="19"/>
      <c r="BD25" s="19">
        <v>0.37456008044243339</v>
      </c>
      <c r="BE25" s="19">
        <v>0.6772247360482655</v>
      </c>
      <c r="BF25" s="15"/>
      <c r="BG25" s="19">
        <v>0.41740850642927796</v>
      </c>
      <c r="BH25" s="19">
        <v>0.73392680514342234</v>
      </c>
      <c r="BI25"/>
    </row>
    <row r="26" spans="1:61" x14ac:dyDescent="0.3">
      <c r="A26" s="1" t="s">
        <v>49</v>
      </c>
      <c r="B26" s="4">
        <v>526</v>
      </c>
      <c r="C26" s="4">
        <v>1117</v>
      </c>
      <c r="D26"/>
      <c r="E26" s="4">
        <v>564</v>
      </c>
      <c r="F26" s="4">
        <v>1234</v>
      </c>
      <c r="G26"/>
      <c r="H26" s="4">
        <v>1090</v>
      </c>
      <c r="I26" s="4">
        <v>2351</v>
      </c>
      <c r="J26"/>
      <c r="K26" s="19">
        <v>0.29657794676806082</v>
      </c>
      <c r="L26" s="12">
        <v>0.34377797672336619</v>
      </c>
      <c r="M26"/>
      <c r="N26" s="19">
        <v>0.33865248226950356</v>
      </c>
      <c r="O26" s="12">
        <v>0.36061588330632088</v>
      </c>
      <c r="P26" s="15"/>
      <c r="Q26" s="19">
        <v>0.318348623853211</v>
      </c>
      <c r="R26" s="15">
        <v>0.35261590812420246</v>
      </c>
      <c r="S26"/>
      <c r="T26" s="19">
        <v>0.59315589353612164</v>
      </c>
      <c r="U26" s="12">
        <v>0.63831692032229181</v>
      </c>
      <c r="V26"/>
      <c r="W26" s="19">
        <v>0.5957446808510638</v>
      </c>
      <c r="X26" s="12">
        <v>0.64748784440842788</v>
      </c>
      <c r="Y26" s="15"/>
      <c r="Z26" s="19">
        <v>0.59449541284403673</v>
      </c>
      <c r="AA26" s="15">
        <v>0.64313058273075285</v>
      </c>
      <c r="AB26"/>
      <c r="AC26" s="35">
        <v>2.7357414448669202</v>
      </c>
      <c r="AD26" s="35">
        <v>2.4789615040286481</v>
      </c>
      <c r="AE26"/>
      <c r="AF26" s="35">
        <v>2.8492907801418439</v>
      </c>
      <c r="AG26" s="35">
        <v>2.5745542949756888</v>
      </c>
      <c r="AH26" s="35"/>
      <c r="AI26" s="35">
        <v>2.7944954128440367</v>
      </c>
      <c r="AJ26" s="35">
        <v>2.5291365376435557</v>
      </c>
      <c r="AK26" s="35"/>
      <c r="AL26" s="35">
        <v>1.4638783269961977</v>
      </c>
      <c r="AM26" s="35">
        <v>1.2059086839749329</v>
      </c>
      <c r="AN26"/>
      <c r="AO26" s="35">
        <v>1.624113475177305</v>
      </c>
      <c r="AP26" s="35">
        <v>1.2771474878444085</v>
      </c>
      <c r="AQ26" s="35"/>
      <c r="AR26" s="35">
        <v>1.546788990825688</v>
      </c>
      <c r="AS26" s="35">
        <v>1.2433007230965547</v>
      </c>
      <c r="AT26"/>
      <c r="AU26" s="4">
        <v>1214</v>
      </c>
      <c r="AV26"/>
      <c r="AW26" s="4">
        <v>1599</v>
      </c>
      <c r="AX26"/>
      <c r="AY26" s="4">
        <v>2813</v>
      </c>
      <c r="AZ26"/>
      <c r="BA26" s="15">
        <v>0.4332784184514003</v>
      </c>
      <c r="BB26" s="19">
        <v>0.92009884678747944</v>
      </c>
      <c r="BC26" s="19"/>
      <c r="BD26" s="19">
        <v>0.3527204502814259</v>
      </c>
      <c r="BE26" s="19">
        <v>0.7717323327079425</v>
      </c>
      <c r="BF26" s="15"/>
      <c r="BG26" s="19">
        <v>0.38748666903661572</v>
      </c>
      <c r="BH26" s="19">
        <v>0.83576253110558119</v>
      </c>
      <c r="BI26"/>
    </row>
    <row r="27" spans="1:61" ht="14.25" thickBot="1" x14ac:dyDescent="0.35">
      <c r="A27" s="16" t="s">
        <v>25</v>
      </c>
      <c r="B27" s="10">
        <v>30820</v>
      </c>
      <c r="C27" s="10"/>
      <c r="D27" s="10"/>
      <c r="E27" s="10">
        <v>29267</v>
      </c>
      <c r="F27" s="10"/>
      <c r="G27" s="10"/>
      <c r="H27" s="10">
        <v>60087</v>
      </c>
      <c r="I27" s="10"/>
      <c r="J27" s="10"/>
      <c r="K27" s="18">
        <v>0.39055807916937052</v>
      </c>
      <c r="L27" s="16"/>
      <c r="M27" s="16"/>
      <c r="N27" s="18">
        <v>0.38029179622099973</v>
      </c>
      <c r="O27" s="18"/>
      <c r="P27" s="11"/>
      <c r="Q27" s="18">
        <v>0.38555760813487111</v>
      </c>
      <c r="R27" s="10"/>
      <c r="S27" s="10"/>
      <c r="T27" s="18">
        <v>0.65253082414016872</v>
      </c>
      <c r="U27" s="16"/>
      <c r="V27" s="16"/>
      <c r="W27" s="18">
        <v>0.63170123347114493</v>
      </c>
      <c r="X27" s="18"/>
      <c r="Y27" s="11"/>
      <c r="Z27" s="18">
        <v>0.64238520811490007</v>
      </c>
      <c r="AA27" s="18"/>
      <c r="AB27" s="10"/>
      <c r="AC27" s="37">
        <v>2.5023685918234913</v>
      </c>
      <c r="AD27" s="16"/>
      <c r="AE27" s="16"/>
      <c r="AF27" s="37">
        <v>2.6326921105682168</v>
      </c>
      <c r="AG27" s="37"/>
      <c r="AH27" s="38"/>
      <c r="AI27" s="37">
        <v>2.565846189691614</v>
      </c>
      <c r="AJ27" s="37"/>
      <c r="AK27" s="10"/>
      <c r="AL27" s="37">
        <v>1.3639195327709279</v>
      </c>
      <c r="AM27" s="16"/>
      <c r="AN27" s="16"/>
      <c r="AO27" s="37">
        <v>1.4837188642498378</v>
      </c>
      <c r="AP27" s="37"/>
      <c r="AQ27" s="38"/>
      <c r="AR27" s="37">
        <v>1.4222710403248622</v>
      </c>
      <c r="AS27" s="37"/>
      <c r="AT27" s="10"/>
      <c r="AU27" s="10">
        <v>55039</v>
      </c>
      <c r="AV27" s="10"/>
      <c r="AW27" s="10">
        <v>59105</v>
      </c>
      <c r="AX27" s="10"/>
      <c r="AY27" s="10">
        <v>114146</v>
      </c>
      <c r="AZ27" s="10"/>
      <c r="BA27" s="18">
        <v>0.55996656916005016</v>
      </c>
      <c r="BB27" s="18"/>
      <c r="BC27" s="11"/>
      <c r="BD27" s="18">
        <v>0.49516961339988158</v>
      </c>
      <c r="BE27" s="18"/>
      <c r="BF27" s="11"/>
      <c r="BG27" s="18">
        <v>0.52640477984335854</v>
      </c>
      <c r="BH27" s="18"/>
      <c r="BI27" s="13"/>
    </row>
    <row r="28" spans="1:61" x14ac:dyDescent="0.3">
      <c r="A28" t="s">
        <v>68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</row>
    <row r="29" spans="1:61" x14ac:dyDescent="0.3">
      <c r="A29" s="1" t="s">
        <v>69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</row>
    <row r="30" spans="1:61" x14ac:dyDescent="0.3">
      <c r="A30" s="1" t="s">
        <v>70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 s="9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</row>
    <row r="31" spans="1:61" x14ac:dyDescent="0.3">
      <c r="A31" s="1" t="s">
        <v>79</v>
      </c>
      <c r="B31"/>
      <c r="C31"/>
      <c r="D31"/>
      <c r="E31"/>
      <c r="F31"/>
      <c r="G31"/>
      <c r="H31"/>
      <c r="I31" s="19"/>
      <c r="J31" s="19"/>
      <c r="K31" s="19"/>
      <c r="L31" s="19"/>
      <c r="M31"/>
      <c r="N31"/>
      <c r="O31"/>
      <c r="P31" s="19"/>
      <c r="Q31" s="19"/>
      <c r="R31" s="19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 s="4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</row>
    <row r="32" spans="1:61" x14ac:dyDescent="0.3">
      <c r="A32" s="1" t="s">
        <v>72</v>
      </c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 s="4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</row>
    <row r="33" spans="1:6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</row>
  </sheetData>
  <mergeCells count="4">
    <mergeCell ref="T3:AA3"/>
    <mergeCell ref="T4:U4"/>
    <mergeCell ref="W4:X4"/>
    <mergeCell ref="Z4:A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Tabell 1 3-åringar 2024</vt:lpstr>
      <vt:lpstr>Tabell 2a 6-åringar 2024</vt:lpstr>
      <vt:lpstr>Tabell 2b 6-åringar 2023-2024</vt:lpstr>
      <vt:lpstr>Tabell 3a 12-åringar 2024</vt:lpstr>
      <vt:lpstr>Tabell 3b 12-åringar 2023-2024</vt:lpstr>
      <vt:lpstr>Tabell 4a 19-åringar 2024</vt:lpstr>
      <vt:lpstr>Tabell 4b 19-åringar 2023-2024</vt:lpstr>
      <vt:lpstr>Tabell 4c 19-åringar 2022-2024</vt:lpstr>
      <vt:lpstr>Tabell 5a 23-åringar 2024</vt:lpstr>
      <vt:lpstr>Tabell 5b 23-åringar 2023-2024</vt:lpstr>
      <vt:lpstr>Tabell 5c 23-åringar 2022-2024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Socialstyrelsen</dc:creator>
  <cp:lastModifiedBy>Lundholm, Peter</cp:lastModifiedBy>
  <dcterms:created xsi:type="dcterms:W3CDTF">2011-11-24T12:28:29Z</dcterms:created>
  <dcterms:modified xsi:type="dcterms:W3CDTF">2025-06-24T07:20:04Z</dcterms:modified>
</cp:coreProperties>
</file>