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drawings/drawing6.xml" ContentType="application/vnd.openxmlformats-officedocument.drawing+xml"/>
  <Override PartName="/xl/tables/table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7.xml" ContentType="application/vnd.openxmlformats-officedocument.drawing+xml"/>
  <Override PartName="/xl/tables/table3.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8.xml" ContentType="application/vnd.openxmlformats-officedocument.drawing+xml"/>
  <Override PartName="/xl/tables/table4.xml" ContentType="application/vnd.openxmlformats-officedocument.spreadsheetml.table+xml"/>
  <Override PartName="/xl/drawings/drawing9.xml" ContentType="application/vnd.openxmlformats-officedocument.drawing+xml"/>
  <Override PartName="/xl/tables/table5.xml" ContentType="application/vnd.openxmlformats-officedocument.spreadsheetml.table+xml"/>
  <Override PartName="/xl/drawings/drawing10.xml" ContentType="application/vnd.openxmlformats-officedocument.drawing+xml"/>
  <Override PartName="/xl/tables/table6.xml" ContentType="application/vnd.openxmlformats-officedocument.spreadsheetml.table+xml"/>
  <Override PartName="/xl/drawings/drawing11.xml" ContentType="application/vnd.openxmlformats-officedocument.drawing+xml"/>
  <Override PartName="/xl/tables/table7.xml" ContentType="application/vnd.openxmlformats-officedocument.spreadsheetml.table+xml"/>
  <Override PartName="/xl/drawings/drawing12.xml" ContentType="application/vnd.openxmlformats-officedocument.drawing+xml"/>
  <Override PartName="/xl/tables/table8.xml" ContentType="application/vnd.openxmlformats-officedocument.spreadsheetml.table+xml"/>
  <Override PartName="/xl/drawings/drawing13.xml" ContentType="application/vnd.openxmlformats-officedocument.drawing+xml"/>
  <Override PartName="/xl/tables/table9.xml" ContentType="application/vnd.openxmlformats-officedocument.spreadsheetml.table+xml"/>
  <Override PartName="/xl/drawings/drawing14.xml" ContentType="application/vnd.openxmlformats-officedocument.drawing+xml"/>
  <Override PartName="/xl/tables/table10.xml" ContentType="application/vnd.openxmlformats-officedocument.spreadsheetml.table+xml"/>
  <Override PartName="/xl/drawings/drawing15.xml" ContentType="application/vnd.openxmlformats-officedocument.drawing+xml"/>
  <Override PartName="/xl/tables/table11.xml" ContentType="application/vnd.openxmlformats-officedocument.spreadsheetml.table+xml"/>
  <Override PartName="/xl/drawings/drawing16.xml" ContentType="application/vnd.openxmlformats-officedocument.drawing+xml"/>
  <Override PartName="/xl/tables/table12.xml" ContentType="application/vnd.openxmlformats-officedocument.spreadsheetml.table+xml"/>
  <Override PartName="/xl/drawings/drawing17.xml" ContentType="application/vnd.openxmlformats-officedocument.drawing+xml"/>
  <Override PartName="/xl/tables/table13.xml" ContentType="application/vnd.openxmlformats-officedocument.spreadsheetml.table+xml"/>
  <Override PartName="/xl/drawings/drawing18.xml" ContentType="application/vnd.openxmlformats-officedocument.drawing+xml"/>
  <Override PartName="/xl/tables/table14.xml" ContentType="application/vnd.openxmlformats-officedocument.spreadsheetml.table+xml"/>
  <Override PartName="/xl/drawings/drawing19.xml" ContentType="application/vnd.openxmlformats-officedocument.drawing+xml"/>
  <Override PartName="/xl/tables/table15.xml" ContentType="application/vnd.openxmlformats-officedocument.spreadsheetml.table+xml"/>
  <Override PartName="/xl/drawings/drawing20.xml" ContentType="application/vnd.openxmlformats-officedocument.drawing+xml"/>
  <Override PartName="/xl/tables/table16.xml" ContentType="application/vnd.openxmlformats-officedocument.spreadsheetml.table+xml"/>
  <Override PartName="/xl/drawings/drawing21.xml" ContentType="application/vnd.openxmlformats-officedocument.drawing+xml"/>
  <Override PartName="/xl/tables/table17.xml" ContentType="application/vnd.openxmlformats-officedocument.spreadsheetml.table+xml"/>
  <Override PartName="/xl/drawings/drawing22.xml" ContentType="application/vnd.openxmlformats-officedocument.drawing+xml"/>
  <Override PartName="/xl/tables/table18.xml" ContentType="application/vnd.openxmlformats-officedocument.spreadsheetml.table+xml"/>
  <Override PartName="/xl/drawings/drawing23.xml" ContentType="application/vnd.openxmlformats-officedocument.drawing+xml"/>
  <Override PartName="/xl/tables/table19.xml" ContentType="application/vnd.openxmlformats-officedocument.spreadsheetml.table+xml"/>
  <Override PartName="/xl/drawings/drawing24.xml" ContentType="application/vnd.openxmlformats-officedocument.drawing+xml"/>
  <Override PartName="/xl/tables/table20.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25.xml" ContentType="application/vnd.openxmlformats-officedocument.drawing+xml"/>
  <Override PartName="/xl/tables/table21.xml" ContentType="application/vnd.openxmlformats-officedocument.spreadsheetml.table+xml"/>
  <Override PartName="/xl/drawings/drawing26.xml" ContentType="application/vnd.openxmlformats-officedocument.drawing+xml"/>
  <Override PartName="/xl/tables/table22.xml" ContentType="application/vnd.openxmlformats-officedocument.spreadsheetml.table+xml"/>
  <Override PartName="/xl/drawings/drawing27.xml" ContentType="application/vnd.openxmlformats-officedocument.drawing+xml"/>
  <Override PartName="/xl/tables/table23.xml" ContentType="application/vnd.openxmlformats-officedocument.spreadsheetml.table+xml"/>
  <Override PartName="/xl/drawings/drawing28.xml" ContentType="application/vnd.openxmlformats-officedocument.drawing+xml"/>
  <Override PartName="/xl/tables/table24.xml" ContentType="application/vnd.openxmlformats-officedocument.spreadsheetml.table+xml"/>
  <Override PartName="/xl/drawings/drawing29.xml" ContentType="application/vnd.openxmlformats-officedocument.drawing+xml"/>
  <Override PartName="/xl/tables/table25.xml" ContentType="application/vnd.openxmlformats-officedocument.spreadsheetml.table+xml"/>
  <Override PartName="/xl/drawings/drawing30.xml" ContentType="application/vnd.openxmlformats-officedocument.drawing+xml"/>
  <Override PartName="/xl/tables/table2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I:\Delad\009-Produktionsledning\Dokument\Dokument_2025\25263 Statistik om legitimerad HS-personal samt arbetsmarknadsstatus\"/>
    </mc:Choice>
  </mc:AlternateContent>
  <xr:revisionPtr revIDLastSave="0" documentId="8_{13A3D00F-2146-4658-9EBF-F73326EC65EB}" xr6:coauthVersionLast="47" xr6:coauthVersionMax="47" xr10:uidLastSave="{00000000-0000-0000-0000-000000000000}"/>
  <bookViews>
    <workbookView xWindow="-120" yWindow="-120" windowWidth="29040" windowHeight="15720" xr2:uid="{B0A9428F-DA01-4C48-A459-BF8309C9A11D}"/>
  </bookViews>
  <sheets>
    <sheet name="Innehållsförteckning" sheetId="21" r:id="rId1"/>
    <sheet name="Mer information" sheetId="8" r:id="rId2"/>
    <sheet name="Om statistiken" sheetId="18" r:id="rId3"/>
    <sheet name="Definitioner och mått" sheetId="22" r:id="rId4"/>
    <sheet name="Ordlista - List of terms" sheetId="10" r:id="rId5"/>
    <sheet name="1. Leg. &amp; yrkesbevis 2020-2024" sheetId="12" r:id="rId6"/>
    <sheet name="2.1 Leg. &amp; yrkesbevis, utb.land" sheetId="23" r:id="rId7"/>
    <sheet name="2.2 Legit. utb.land 2020–2024" sheetId="24" r:id="rId8"/>
    <sheet name="3.1 Specialistbevis 2020–2024" sheetId="25" r:id="rId9"/>
    <sheet name="3.2 Spec.bevis kv. 2020-2024" sheetId="26" r:id="rId10"/>
    <sheet name="3.3 Spec.bevis män 2020-2024" sheetId="27" r:id="rId11"/>
    <sheet name="4. Specialistbevis 2024" sheetId="28" r:id="rId12"/>
    <sheet name="5.1 Arbetsmarknadsstatus" sheetId="29" r:id="rId13"/>
    <sheet name="5.2 Arbetsm.status  kv" sheetId="30" r:id="rId14"/>
    <sheet name="5.3 Arbetsm.status  män" sheetId="31" r:id="rId15"/>
    <sheet name="6.1 Ej pensionerade " sheetId="32" r:id="rId16"/>
    <sheet name="6.2 Ej pensionerade  kv. " sheetId="33" r:id="rId17"/>
    <sheet name="6.3 Ej pensionerade . män " sheetId="34" r:id="rId18"/>
    <sheet name="7.1 Arbetsm.status psykoterap." sheetId="35" r:id="rId19"/>
    <sheet name="7.2 Arbetsm. psykoterap. kv." sheetId="36" r:id="rId20"/>
    <sheet name="7.3 Arbetsm. psykoterap. män" sheetId="37" r:id="rId21"/>
    <sheet name="8. Syssel. leg. yrkeb. 2019–23" sheetId="38" r:id="rId22"/>
    <sheet name="9. Syssels. psykoterap. 2019–23" sheetId="39" r:id="rId23"/>
    <sheet name="10.1 Yrkesverksamma 2019-2023" sheetId="40" r:id="rId24"/>
    <sheet name="10.2 Yrkesverks. kv. 2019–2023" sheetId="41" r:id="rId25"/>
    <sheet name="10.3 Yrkesverks. män 2019–2023" sheetId="42" r:id="rId26"/>
    <sheet name="11.1 Yrkesverksamma per 100000" sheetId="43" r:id="rId27"/>
    <sheet name="11.2 Yrkesverks. per 100000 kv." sheetId="44" r:id="rId28"/>
    <sheet name="11.3 Yrkesverks. per 100000 män" sheetId="45" r:id="rId29"/>
    <sheet name="Bilaga" sheetId="46" r:id="rId30"/>
  </sheets>
  <externalReferences>
    <externalReference r:id="rId31"/>
  </externalReferences>
  <definedNames>
    <definedName name="Antal_substanser" localSheetId="23">#REF!</definedName>
    <definedName name="Antal_substanser" localSheetId="24">#REF!</definedName>
    <definedName name="Antal_substanser" localSheetId="25">#REF!</definedName>
    <definedName name="Antal_substanser" localSheetId="26">#REF!</definedName>
    <definedName name="Antal_substanser" localSheetId="27">#REF!</definedName>
    <definedName name="Antal_substanser" localSheetId="28">#REF!</definedName>
    <definedName name="Antal_substanser" localSheetId="19">#REF!</definedName>
    <definedName name="Antal_substanser" localSheetId="20">#REF!</definedName>
    <definedName name="Antal_substanser" localSheetId="21">#REF!</definedName>
    <definedName name="Antal_substanser" localSheetId="22">#REF!</definedName>
    <definedName name="Antal_substanser" localSheetId="3">#REF!</definedName>
    <definedName name="Antal_substanser" localSheetId="0">#REF!</definedName>
    <definedName name="Antal_substanser">#REF!</definedName>
    <definedName name="Avsikt" localSheetId="23">#REF!</definedName>
    <definedName name="Avsikt" localSheetId="24">#REF!</definedName>
    <definedName name="Avsikt" localSheetId="25">#REF!</definedName>
    <definedName name="Avsikt" localSheetId="26">#REF!</definedName>
    <definedName name="Avsikt" localSheetId="27">#REF!</definedName>
    <definedName name="Avsikt" localSheetId="28">#REF!</definedName>
    <definedName name="Avsikt" localSheetId="19">#REF!</definedName>
    <definedName name="Avsikt" localSheetId="20">#REF!</definedName>
    <definedName name="Avsikt" localSheetId="21">#REF!</definedName>
    <definedName name="Avsikt" localSheetId="22">#REF!</definedName>
    <definedName name="Avsikt" localSheetId="3">#REF!</definedName>
    <definedName name="Avsikt" localSheetId="0">#REF!</definedName>
    <definedName name="Avsikt">#REF!</definedName>
    <definedName name="Figur2_prepp" localSheetId="23">#REF!</definedName>
    <definedName name="Figur2_prepp" localSheetId="24">#REF!</definedName>
    <definedName name="Figur2_prepp" localSheetId="25">#REF!</definedName>
    <definedName name="Figur2_prepp" localSheetId="26">#REF!</definedName>
    <definedName name="Figur2_prepp" localSheetId="27">#REF!</definedName>
    <definedName name="Figur2_prepp" localSheetId="28">#REF!</definedName>
    <definedName name="Figur2_prepp" localSheetId="19">#REF!</definedName>
    <definedName name="Figur2_prepp" localSheetId="20">#REF!</definedName>
    <definedName name="Figur2_prepp" localSheetId="21">#REF!</definedName>
    <definedName name="Figur2_prepp" localSheetId="22">#REF!</definedName>
    <definedName name="Figur2_prepp" localSheetId="3">#REF!</definedName>
    <definedName name="Figur2_prepp" localSheetId="0">#REF!</definedName>
    <definedName name="Figur2_prepp">#REF!</definedName>
    <definedName name="flode2" localSheetId="23">#REF!</definedName>
    <definedName name="flode2" localSheetId="24">#REF!</definedName>
    <definedName name="flode2" localSheetId="25">#REF!</definedName>
    <definedName name="flode2" localSheetId="26">#REF!</definedName>
    <definedName name="flode2" localSheetId="27">#REF!</definedName>
    <definedName name="flode2" localSheetId="28">#REF!</definedName>
    <definedName name="flode2" localSheetId="19">#REF!</definedName>
    <definedName name="flode2" localSheetId="20">#REF!</definedName>
    <definedName name="flode2" localSheetId="21">#REF!</definedName>
    <definedName name="flode2" localSheetId="22">#REF!</definedName>
    <definedName name="flode2" localSheetId="3">#REF!</definedName>
    <definedName name="flode2" localSheetId="0">#REF!</definedName>
    <definedName name="flode2">#REF!</definedName>
    <definedName name="flode3" localSheetId="23">#REF!</definedName>
    <definedName name="flode3" localSheetId="24">#REF!</definedName>
    <definedName name="flode3" localSheetId="25">#REF!</definedName>
    <definedName name="flode3" localSheetId="26">#REF!</definedName>
    <definedName name="flode3" localSheetId="27">#REF!</definedName>
    <definedName name="flode3" localSheetId="28">#REF!</definedName>
    <definedName name="flode3" localSheetId="19">#REF!</definedName>
    <definedName name="flode3" localSheetId="20">#REF!</definedName>
    <definedName name="flode3" localSheetId="21">#REF!</definedName>
    <definedName name="flode3" localSheetId="22">#REF!</definedName>
    <definedName name="flode3" localSheetId="3">#REF!</definedName>
    <definedName name="flode3" localSheetId="0">#REF!</definedName>
    <definedName name="flode3">#REF!</definedName>
    <definedName name="Kombinationer" localSheetId="23">#REF!</definedName>
    <definedName name="Kombinationer" localSheetId="24">#REF!</definedName>
    <definedName name="Kombinationer" localSheetId="25">#REF!</definedName>
    <definedName name="Kombinationer" localSheetId="26">#REF!</definedName>
    <definedName name="Kombinationer" localSheetId="27">#REF!</definedName>
    <definedName name="Kombinationer" localSheetId="28">#REF!</definedName>
    <definedName name="Kombinationer" localSheetId="19">#REF!</definedName>
    <definedName name="Kombinationer" localSheetId="20">#REF!</definedName>
    <definedName name="Kombinationer" localSheetId="21">#REF!</definedName>
    <definedName name="Kombinationer" localSheetId="22">#REF!</definedName>
    <definedName name="Kombinationer" localSheetId="3">#REF!</definedName>
    <definedName name="Kombinationer" localSheetId="0">#REF!</definedName>
    <definedName name="Kombinationer">#REF!</definedName>
    <definedName name="Kopia_2011_tab1" localSheetId="23">#REF!</definedName>
    <definedName name="Kopia_2011_tab1" localSheetId="24">#REF!</definedName>
    <definedName name="Kopia_2011_tab1" localSheetId="25">#REF!</definedName>
    <definedName name="Kopia_2011_tab1" localSheetId="26">#REF!</definedName>
    <definedName name="Kopia_2011_tab1" localSheetId="27">#REF!</definedName>
    <definedName name="Kopia_2011_tab1" localSheetId="28">#REF!</definedName>
    <definedName name="Kopia_2011_tab1" localSheetId="19">#REF!</definedName>
    <definedName name="Kopia_2011_tab1" localSheetId="20">#REF!</definedName>
    <definedName name="Kopia_2011_tab1" localSheetId="21">#REF!</definedName>
    <definedName name="Kopia_2011_tab1" localSheetId="22">#REF!</definedName>
    <definedName name="Kopia_2011_tab1" localSheetId="3">#REF!</definedName>
    <definedName name="Kopia_2011_tab1" localSheetId="0">#REF!</definedName>
    <definedName name="Kopia_2011_tab1">#REF!</definedName>
    <definedName name="Kopia_bilag_tab_2_2011" localSheetId="23">#REF!</definedName>
    <definedName name="Kopia_bilag_tab_2_2011" localSheetId="24">#REF!</definedName>
    <definedName name="Kopia_bilag_tab_2_2011" localSheetId="25">#REF!</definedName>
    <definedName name="Kopia_bilag_tab_2_2011" localSheetId="26">#REF!</definedName>
    <definedName name="Kopia_bilag_tab_2_2011" localSheetId="27">#REF!</definedName>
    <definedName name="Kopia_bilag_tab_2_2011" localSheetId="28">#REF!</definedName>
    <definedName name="Kopia_bilag_tab_2_2011" localSheetId="19">#REF!</definedName>
    <definedName name="Kopia_bilag_tab_2_2011" localSheetId="20">#REF!</definedName>
    <definedName name="Kopia_bilag_tab_2_2011" localSheetId="21">#REF!</definedName>
    <definedName name="Kopia_bilag_tab_2_2011" localSheetId="22">#REF!</definedName>
    <definedName name="Kopia_bilag_tab_2_2011" localSheetId="3">#REF!</definedName>
    <definedName name="Kopia_bilag_tab_2_2011" localSheetId="0">#REF!</definedName>
    <definedName name="Kopia_bilag_tab_2_2011">#REF!</definedName>
    <definedName name="Om_en_eller_flera_substanser" localSheetId="23">#REF!</definedName>
    <definedName name="Om_en_eller_flera_substanser" localSheetId="24">#REF!</definedName>
    <definedName name="Om_en_eller_flera_substanser" localSheetId="25">#REF!</definedName>
    <definedName name="Om_en_eller_flera_substanser" localSheetId="26">#REF!</definedName>
    <definedName name="Om_en_eller_flera_substanser" localSheetId="27">#REF!</definedName>
    <definedName name="Om_en_eller_flera_substanser" localSheetId="28">#REF!</definedName>
    <definedName name="Om_en_eller_flera_substanser" localSheetId="19">#REF!</definedName>
    <definedName name="Om_en_eller_flera_substanser" localSheetId="20">#REF!</definedName>
    <definedName name="Om_en_eller_flera_substanser" localSheetId="21">#REF!</definedName>
    <definedName name="Om_en_eller_flera_substanser" localSheetId="22">#REF!</definedName>
    <definedName name="Om_en_eller_flera_substanser" localSheetId="3">#REF!</definedName>
    <definedName name="Om_en_eller_flera_substanser" localSheetId="0">#REF!</definedName>
    <definedName name="Om_en_eller_flera_substanser">#REF!</definedName>
    <definedName name="Om_en_substans" localSheetId="23">#REF!</definedName>
    <definedName name="Om_en_substans" localSheetId="24">#REF!</definedName>
    <definedName name="Om_en_substans" localSheetId="25">#REF!</definedName>
    <definedName name="Om_en_substans" localSheetId="26">#REF!</definedName>
    <definedName name="Om_en_substans" localSheetId="27">#REF!</definedName>
    <definedName name="Om_en_substans" localSheetId="28">#REF!</definedName>
    <definedName name="Om_en_substans" localSheetId="19">#REF!</definedName>
    <definedName name="Om_en_substans" localSheetId="20">#REF!</definedName>
    <definedName name="Om_en_substans" localSheetId="21">#REF!</definedName>
    <definedName name="Om_en_substans" localSheetId="22">#REF!</definedName>
    <definedName name="Om_en_substans" localSheetId="3">#REF!</definedName>
    <definedName name="Om_en_substans" localSheetId="0">#REF!</definedName>
    <definedName name="Om_en_substans">#REF!</definedName>
    <definedName name="Skadehändelser_med_oklar_avsikt" localSheetId="23">[1]Utbildningsnivå!#REF!</definedName>
    <definedName name="Skadehändelser_med_oklar_avsikt" localSheetId="24">[1]Utbildningsnivå!#REF!</definedName>
    <definedName name="Skadehändelser_med_oklar_avsikt" localSheetId="25">[1]Utbildningsnivå!#REF!</definedName>
    <definedName name="Skadehändelser_med_oklar_avsikt" localSheetId="26">[1]Utbildningsnivå!#REF!</definedName>
    <definedName name="Skadehändelser_med_oklar_avsikt" localSheetId="27">[1]Utbildningsnivå!#REF!</definedName>
    <definedName name="Skadehändelser_med_oklar_avsikt" localSheetId="28">[1]Utbildningsnivå!#REF!</definedName>
    <definedName name="Skadehändelser_med_oklar_avsikt" localSheetId="19">[1]Utbildningsnivå!#REF!</definedName>
    <definedName name="Skadehändelser_med_oklar_avsikt" localSheetId="20">[1]Utbildningsnivå!#REF!</definedName>
    <definedName name="Skadehändelser_med_oklar_avsikt" localSheetId="21">[1]Utbildningsnivå!#REF!</definedName>
    <definedName name="Skadehändelser_med_oklar_avsikt" localSheetId="22">[1]Utbildningsnivå!#REF!</definedName>
    <definedName name="Skadehändelser_med_oklar_avsikt" localSheetId="3">[1]Utbildningsnivå!#REF!</definedName>
    <definedName name="Skadehändelser_med_oklar_avsikt" localSheetId="0">[1]Utbildningsnivå!#REF!</definedName>
    <definedName name="Skadehändelser_med_oklar_avsikt">[1]Utbildningsnivå!#REF!</definedName>
    <definedName name="Skador" localSheetId="23">[1]Utbildningsnivå!#REF!</definedName>
    <definedName name="Skador" localSheetId="24">[1]Utbildningsnivå!#REF!</definedName>
    <definedName name="Skador" localSheetId="25">[1]Utbildningsnivå!#REF!</definedName>
    <definedName name="Skador" localSheetId="26">[1]Utbildningsnivå!#REF!</definedName>
    <definedName name="Skador" localSheetId="27">[1]Utbildningsnivå!#REF!</definedName>
    <definedName name="Skador" localSheetId="28">[1]Utbildningsnivå!#REF!</definedName>
    <definedName name="Skador" localSheetId="19">[1]Utbildningsnivå!#REF!</definedName>
    <definedName name="Skador" localSheetId="20">[1]Utbildningsnivå!#REF!</definedName>
    <definedName name="Skador" localSheetId="21">[1]Utbildningsnivå!#REF!</definedName>
    <definedName name="Skador" localSheetId="22">[1]Utbildningsnivå!#REF!</definedName>
    <definedName name="Skador" localSheetId="3">[1]Utbildningsnivå!#REF!</definedName>
    <definedName name="Skador" localSheetId="0">[1]Utbildningsnivå!#REF!</definedName>
    <definedName name="Skador">[1]Utbildningsnivå!#REF!</definedName>
    <definedName name="Substanser_l__n" localSheetId="23">#REF!</definedName>
    <definedName name="Substanser_l__n" localSheetId="24">#REF!</definedName>
    <definedName name="Substanser_l__n" localSheetId="25">#REF!</definedName>
    <definedName name="Substanser_l__n" localSheetId="26">#REF!</definedName>
    <definedName name="Substanser_l__n" localSheetId="27">#REF!</definedName>
    <definedName name="Substanser_l__n" localSheetId="28">#REF!</definedName>
    <definedName name="Substanser_l__n" localSheetId="19">#REF!</definedName>
    <definedName name="Substanser_l__n" localSheetId="20">#REF!</definedName>
    <definedName name="Substanser_l__n" localSheetId="21">#REF!</definedName>
    <definedName name="Substanser_l__n" localSheetId="22">#REF!</definedName>
    <definedName name="Substanser_l__n" localSheetId="3">#REF!</definedName>
    <definedName name="Substanser_l__n" localSheetId="0">#REF!</definedName>
    <definedName name="Substanser_l__n">#REF!</definedName>
    <definedName name="Tabell" localSheetId="23">#REF!</definedName>
    <definedName name="Tabell" localSheetId="24">#REF!</definedName>
    <definedName name="Tabell" localSheetId="25">#REF!</definedName>
    <definedName name="Tabell" localSheetId="26">#REF!</definedName>
    <definedName name="Tabell" localSheetId="27">#REF!</definedName>
    <definedName name="Tabell" localSheetId="28">#REF!</definedName>
    <definedName name="Tabell" localSheetId="19">#REF!</definedName>
    <definedName name="Tabell" localSheetId="20">#REF!</definedName>
    <definedName name="Tabell" localSheetId="21">#REF!</definedName>
    <definedName name="Tabell" localSheetId="22">#REF!</definedName>
    <definedName name="Tabell" localSheetId="3">#REF!</definedName>
    <definedName name="Tabell" localSheetId="0">#REF!</definedName>
    <definedName name="Tabell">#REF!</definedName>
    <definedName name="vad" localSheetId="23">#REF!</definedName>
    <definedName name="vad" localSheetId="24">#REF!</definedName>
    <definedName name="vad" localSheetId="25">#REF!</definedName>
    <definedName name="vad" localSheetId="26">#REF!</definedName>
    <definedName name="vad" localSheetId="27">#REF!</definedName>
    <definedName name="vad" localSheetId="28">#REF!</definedName>
    <definedName name="vad" localSheetId="19">#REF!</definedName>
    <definedName name="vad" localSheetId="20">#REF!</definedName>
    <definedName name="vad" localSheetId="21">#REF!</definedName>
    <definedName name="vad" localSheetId="22">#REF!</definedName>
    <definedName name="vad" localSheetId="3">#REF!</definedName>
    <definedName name="vad" localSheetId="0">#REF!</definedName>
    <definedName name="vad">#REF!</definedName>
    <definedName name="x" localSheetId="23">#REF!</definedName>
    <definedName name="x" localSheetId="24">#REF!</definedName>
    <definedName name="x" localSheetId="25">#REF!</definedName>
    <definedName name="x" localSheetId="26">#REF!</definedName>
    <definedName name="x" localSheetId="27">#REF!</definedName>
    <definedName name="x" localSheetId="28">#REF!</definedName>
    <definedName name="x" localSheetId="19">#REF!</definedName>
    <definedName name="x" localSheetId="20">#REF!</definedName>
    <definedName name="x" localSheetId="21">#REF!</definedName>
    <definedName name="x" localSheetId="22">#REF!</definedName>
    <definedName name="x" localSheetId="3">#REF!</definedName>
    <definedName name="x" localSheetId="0">#REF!</definedName>
    <definedName name="x">#REF!</definedName>
    <definedName name="xxx" localSheetId="23">#REF!</definedName>
    <definedName name="xxx" localSheetId="24">#REF!</definedName>
    <definedName name="xxx" localSheetId="25">#REF!</definedName>
    <definedName name="xxx" localSheetId="26">#REF!</definedName>
    <definedName name="xxx" localSheetId="27">#REF!</definedName>
    <definedName name="xxx" localSheetId="28">#REF!</definedName>
    <definedName name="xxx" localSheetId="19">#REF!</definedName>
    <definedName name="xxx" localSheetId="20">#REF!</definedName>
    <definedName name="xxx" localSheetId="21">#REF!</definedName>
    <definedName name="xxx" localSheetId="22">#REF!</definedName>
    <definedName name="xxx" localSheetId="3">#REF!</definedName>
    <definedName name="xxx" localSheetId="0">#REF!</definedName>
    <definedName name="xx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5" i="23" l="1"/>
  <c r="L76" i="23"/>
  <c r="L52" i="23"/>
  <c r="L28" i="23"/>
  <c r="L52" i="12"/>
  <c r="L28" i="12"/>
  <c r="L43" i="12"/>
  <c r="C27" i="45"/>
  <c r="D27" i="45"/>
  <c r="E27" i="45"/>
  <c r="F27" i="45"/>
  <c r="G27" i="45"/>
  <c r="H27" i="45"/>
  <c r="I27" i="45"/>
  <c r="J27" i="45"/>
  <c r="K27" i="45"/>
  <c r="L27" i="45"/>
  <c r="M27" i="45"/>
  <c r="N27" i="45"/>
  <c r="O27" i="45"/>
  <c r="P27" i="45"/>
  <c r="Q27" i="45"/>
  <c r="R27" i="45"/>
  <c r="S27" i="45"/>
  <c r="T27" i="45"/>
  <c r="U27" i="45"/>
  <c r="V27" i="45"/>
  <c r="W27" i="45"/>
  <c r="B27" i="45"/>
  <c r="W27" i="44"/>
  <c r="V27" i="44"/>
  <c r="C27" i="44"/>
  <c r="D27" i="44"/>
  <c r="E27" i="44"/>
  <c r="F27" i="44"/>
  <c r="G27" i="44"/>
  <c r="H27" i="44"/>
  <c r="I27" i="44"/>
  <c r="J27" i="44"/>
  <c r="K27" i="44"/>
  <c r="L27" i="44"/>
  <c r="M27" i="44"/>
  <c r="N27" i="44"/>
  <c r="O27" i="44"/>
  <c r="P27" i="44"/>
  <c r="Q27" i="44"/>
  <c r="R27" i="44"/>
  <c r="S27" i="44"/>
  <c r="T27" i="44"/>
  <c r="U27" i="44"/>
  <c r="B27" i="44"/>
  <c r="L54" i="23" l="1"/>
  <c r="L74" i="23"/>
  <c r="L73" i="23"/>
  <c r="L72" i="23"/>
  <c r="L71" i="23"/>
  <c r="L70" i="23"/>
  <c r="L69" i="23"/>
  <c r="L68" i="23"/>
  <c r="L67" i="23"/>
  <c r="L66" i="23"/>
  <c r="L65" i="23"/>
  <c r="L64" i="23"/>
  <c r="L63" i="23"/>
  <c r="L62" i="23"/>
  <c r="L61" i="23"/>
  <c r="L60" i="23"/>
  <c r="L59" i="23"/>
  <c r="L58" i="23"/>
  <c r="L57" i="23"/>
  <c r="L56" i="23"/>
  <c r="L55" i="23"/>
  <c r="L51" i="23"/>
  <c r="L50" i="23"/>
  <c r="L49" i="23"/>
  <c r="L48" i="23"/>
  <c r="L47" i="23"/>
  <c r="L46" i="23"/>
  <c r="L45" i="23"/>
  <c r="L44" i="23"/>
  <c r="L43" i="23"/>
  <c r="L42" i="23"/>
  <c r="L41" i="23"/>
  <c r="L40" i="23"/>
  <c r="L39" i="23"/>
  <c r="L38" i="23"/>
  <c r="L37" i="23"/>
  <c r="L36" i="23"/>
  <c r="L35" i="23"/>
  <c r="L34" i="23"/>
  <c r="L33" i="23"/>
  <c r="L32" i="23"/>
  <c r="L31" i="23"/>
  <c r="L30" i="23"/>
  <c r="L27" i="23"/>
  <c r="L7" i="23"/>
  <c r="L8" i="23"/>
  <c r="L9" i="23"/>
  <c r="L10" i="23"/>
  <c r="L11" i="23"/>
  <c r="L12" i="23"/>
  <c r="L13" i="23"/>
  <c r="L14" i="23"/>
  <c r="L15" i="23"/>
  <c r="L16" i="23"/>
  <c r="L17" i="23"/>
  <c r="L18" i="23"/>
  <c r="L19" i="23"/>
  <c r="L20" i="23"/>
  <c r="L21" i="23"/>
  <c r="L22" i="23"/>
  <c r="L23" i="23"/>
  <c r="L24" i="23"/>
  <c r="L25" i="23"/>
  <c r="L26" i="23"/>
  <c r="L6" i="12"/>
  <c r="L6" i="23"/>
  <c r="L55" i="12"/>
  <c r="L56" i="12"/>
  <c r="L57" i="12"/>
  <c r="L58" i="12"/>
  <c r="L59" i="12"/>
  <c r="L60" i="12"/>
  <c r="L61" i="12"/>
  <c r="L62" i="12"/>
  <c r="L63" i="12"/>
  <c r="L64" i="12"/>
  <c r="L65" i="12"/>
  <c r="L66" i="12"/>
  <c r="L67" i="12"/>
  <c r="L68" i="12"/>
  <c r="L69" i="12"/>
  <c r="L70" i="12"/>
  <c r="L71" i="12"/>
  <c r="L72" i="12"/>
  <c r="L73" i="12"/>
  <c r="L74" i="12"/>
  <c r="L76" i="12"/>
  <c r="L54" i="12"/>
  <c r="L31" i="12"/>
  <c r="L32" i="12"/>
  <c r="L33" i="12"/>
  <c r="L34" i="12"/>
  <c r="L35" i="12"/>
  <c r="L36" i="12"/>
  <c r="L37" i="12"/>
  <c r="L38" i="12"/>
  <c r="L39" i="12"/>
  <c r="L40" i="12"/>
  <c r="L41" i="12"/>
  <c r="L42" i="12"/>
  <c r="L44" i="12"/>
  <c r="L45" i="12"/>
  <c r="L46" i="12"/>
  <c r="L47" i="12"/>
  <c r="L48" i="12"/>
  <c r="L49" i="12"/>
  <c r="L50" i="12"/>
  <c r="L51" i="12"/>
  <c r="L30" i="12"/>
  <c r="L27" i="12"/>
  <c r="L26" i="12"/>
  <c r="L25" i="12"/>
  <c r="L24" i="12"/>
  <c r="L23" i="12"/>
  <c r="L22" i="12"/>
  <c r="L21" i="12"/>
  <c r="L20" i="12"/>
  <c r="L19" i="12"/>
  <c r="L18" i="12"/>
  <c r="L17" i="12"/>
  <c r="L16" i="12"/>
  <c r="L15" i="12"/>
  <c r="L14" i="12"/>
  <c r="L13" i="12"/>
  <c r="L12" i="12"/>
  <c r="L11" i="12"/>
  <c r="L10" i="12"/>
  <c r="L9" i="12"/>
  <c r="L8" i="12"/>
  <c r="L7" i="12"/>
  <c r="O14" i="24" l="1"/>
  <c r="N14" i="24"/>
  <c r="M14" i="24"/>
  <c r="L14" i="24"/>
  <c r="K14" i="24"/>
  <c r="J14" i="24"/>
  <c r="I14" i="24"/>
  <c r="H14" i="24"/>
  <c r="G14" i="24"/>
  <c r="F14" i="24"/>
  <c r="E14" i="24"/>
  <c r="D14" i="24"/>
  <c r="C14" i="24"/>
  <c r="B14" i="24"/>
</calcChain>
</file>

<file path=xl/sharedStrings.xml><?xml version="1.0" encoding="utf-8"?>
<sst xmlns="http://schemas.openxmlformats.org/spreadsheetml/2006/main" count="3926" uniqueCount="1111">
  <si>
    <t>Artikelnummer</t>
  </si>
  <si>
    <t>Publiceringsdatum</t>
  </si>
  <si>
    <t>Denna publikation skyddas av upphovsrättslagen. Vid citat ska källan uppges.</t>
  </si>
  <si>
    <t>Observera att beteckningen eller logotyperna inte får användas vid vidarebearbetningar av statistiken.</t>
  </si>
  <si>
    <t>Faktablad om statistiken</t>
  </si>
  <si>
    <t>Namn</t>
  </si>
  <si>
    <t>Telefon</t>
  </si>
  <si>
    <t>e-post</t>
  </si>
  <si>
    <t>Innehållsförteckning</t>
  </si>
  <si>
    <t>Mer information</t>
  </si>
  <si>
    <t>Ordlista - List of Terms</t>
  </si>
  <si>
    <t>Ordlista</t>
  </si>
  <si>
    <t>List of Terms</t>
  </si>
  <si>
    <t>Kontaktperson statistikfrågor</t>
  </si>
  <si>
    <t>Kvalitet och bortfall</t>
  </si>
  <si>
    <t>Bakgrund</t>
  </si>
  <si>
    <t>1400-3511</t>
  </si>
  <si>
    <t>ISSN</t>
  </si>
  <si>
    <t>Om statistiken</t>
  </si>
  <si>
    <t>Definitioner och mått</t>
  </si>
  <si>
    <t>Den här sidan ger information om vilken publicering det är, samt kontaktuppgifter till ansvariga för publiceringen. Sidan innehåller även en knapp med en hyperlänk som tar dig tillbaka till innehållsförteckningen.</t>
  </si>
  <si>
    <t>I den här sidan finns information om definitioner och mått. Sidan innehåller även en knapp med en hyperlänk som tar dig tillbaka till innehållsförteckningen.</t>
  </si>
  <si>
    <t>I den här sidan finns information om Ordlista på svenska och engelska. Sidan innehåller även en knapp med en hyperlänk som tar dig tillbaka till innehållsförteckningen.</t>
  </si>
  <si>
    <t>2019</t>
  </si>
  <si>
    <t>2022</t>
  </si>
  <si>
    <t>2023</t>
  </si>
  <si>
    <t>Kvinnor och män</t>
  </si>
  <si>
    <t>Kvinnor</t>
  </si>
  <si>
    <t>Män</t>
  </si>
  <si>
    <t>Legitimation</t>
  </si>
  <si>
    <t>Källa: Registret över Hälso- och sjukvårdspersonel(HOSP), Socialstyrelsen</t>
  </si>
  <si>
    <t>Sidan håller en tabell och innehåller en knapp med en hyperlänk som tar dig tillbaka till innehållsförteckningen</t>
  </si>
  <si>
    <t>Sverige</t>
  </si>
  <si>
    <t>EU28/EES+Schweiz, exkl Sverige</t>
  </si>
  <si>
    <t>Polen</t>
  </si>
  <si>
    <t>Finland</t>
  </si>
  <si>
    <t>Danmark</t>
  </si>
  <si>
    <t>Rumänien</t>
  </si>
  <si>
    <t>Norge</t>
  </si>
  <si>
    <t>Tredje land</t>
  </si>
  <si>
    <t>Totalt ***</t>
  </si>
  <si>
    <t xml:space="preserve">Apotekare </t>
  </si>
  <si>
    <t xml:space="preserve">Arbetsterapeut </t>
  </si>
  <si>
    <t xml:space="preserve">Barnmorska </t>
  </si>
  <si>
    <t xml:space="preserve">Biomedicinsk analytiker </t>
  </si>
  <si>
    <t xml:space="preserve">Kiropraktor </t>
  </si>
  <si>
    <t xml:space="preserve">Logoped </t>
  </si>
  <si>
    <t xml:space="preserve">Läkare </t>
  </si>
  <si>
    <t xml:space="preserve">Naprapat </t>
  </si>
  <si>
    <t xml:space="preserve">Optiker </t>
  </si>
  <si>
    <t xml:space="preserve">Psykolog </t>
  </si>
  <si>
    <t xml:space="preserve">Psykoterapeut </t>
  </si>
  <si>
    <t xml:space="preserve">Receptarie </t>
  </si>
  <si>
    <t xml:space="preserve">Sjukhusfysiker </t>
  </si>
  <si>
    <t xml:space="preserve">Sjuksköterska </t>
  </si>
  <si>
    <t xml:space="preserve">Tandhygienist </t>
  </si>
  <si>
    <t xml:space="preserve">Tandläkare </t>
  </si>
  <si>
    <t>**Totalt summerar: "Sverige" + "EU27/EES+Schweiz, exkl Sverige" + "Tredje land(inkl. Storbritannien)"</t>
  </si>
  <si>
    <t xml:space="preserve">***Inom dessa yrkesområden har man kunnat legitimeras sedan år 2000 eller senare (se fliken Om statistiken). </t>
  </si>
  <si>
    <t>Personer som är sysselsatta inom dessa yrken, men som utbildades innan respektive legitimation infördes, räknas inte med i denna statistik.</t>
  </si>
  <si>
    <t>personer som tidigare har beviljats legitimation som sjukgymnast.</t>
  </si>
  <si>
    <t>*Exklusive personer som har deslegitimerats eller avlidit.</t>
  </si>
  <si>
    <t xml:space="preserve">**Inom dessa yrkesområden har man kunnat legitimeras sedan år 2000 eller senare (se fliken Om statistiken). </t>
  </si>
  <si>
    <t>***Från år 2014 beviljas legitimation som fysioterapeut i stället för sjukgymnast. I statistiken används benämningen fysioterapeut för samtliga</t>
  </si>
  <si>
    <t>Audionom **</t>
  </si>
  <si>
    <t>Dietist **</t>
  </si>
  <si>
    <t>Hälso- och sjukvårdskurator**</t>
  </si>
  <si>
    <t>Ortopedingenjör**</t>
  </si>
  <si>
    <t>Röntgensjuksköterska **</t>
  </si>
  <si>
    <t>Totalt **</t>
  </si>
  <si>
    <t>Audionom ***</t>
  </si>
  <si>
    <t xml:space="preserve">Biomedicinsk analytiker*** </t>
  </si>
  <si>
    <t xml:space="preserve">Dietist*** </t>
  </si>
  <si>
    <t xml:space="preserve">Hälso- och sjukvårdskurator*** </t>
  </si>
  <si>
    <t xml:space="preserve">Ortopedingenjör*** </t>
  </si>
  <si>
    <t xml:space="preserve">Röntgensjuksköterska*** </t>
  </si>
  <si>
    <t>Sverige2022</t>
  </si>
  <si>
    <t>EU2022</t>
  </si>
  <si>
    <t>TredjeLand2022</t>
  </si>
  <si>
    <t>Sverige2023</t>
  </si>
  <si>
    <t>EU2023</t>
  </si>
  <si>
    <t>EU27/EES+Schweiz och Storbrittanien, exkl Sverige</t>
  </si>
  <si>
    <t>Sverige 2020</t>
  </si>
  <si>
    <t>EU27/EES+Schweiz och Storbrittanien, exkl Sverige 2020</t>
  </si>
  <si>
    <t>TredjeLand 2020</t>
  </si>
  <si>
    <t>Fysioterapeut****</t>
  </si>
  <si>
    <t>Fysioterapeut***</t>
  </si>
  <si>
    <t>***Från år 2014 beviljas legitimation som Fysioterapeut i stället för sjukgymnast. I statistiken används benämningen Fysioterapeut för samtliga</t>
  </si>
  <si>
    <t>****Från år 2014 beviljas legitimation som Fysioterapeut i stället för sjukgymnast. I statistiken används benämningen Fysioterapeut för samtliga</t>
  </si>
  <si>
    <t>Barnmedicinska specialiteter</t>
  </si>
  <si>
    <t>Bild- och funktionsmedicinska specialiteter</t>
  </si>
  <si>
    <t>Enskilda basspecialiteter</t>
  </si>
  <si>
    <t>Invärtesmedicinska specialiteter</t>
  </si>
  <si>
    <t>Kirurgiska specialiteter</t>
  </si>
  <si>
    <t>Laboratoriemedicinska specialiteter</t>
  </si>
  <si>
    <t>Neurologiska specialiteter</t>
  </si>
  <si>
    <t>Tilläggsspecialiteter</t>
  </si>
  <si>
    <t>Tandläkarspecialiteter</t>
  </si>
  <si>
    <t>Specialitet</t>
  </si>
  <si>
    <t>Därav &lt;65 2019</t>
  </si>
  <si>
    <t>2020</t>
  </si>
  <si>
    <t>Därav &lt;65 2020</t>
  </si>
  <si>
    <t>Därav &lt;65 2022</t>
  </si>
  <si>
    <t>Därav &lt;65 2023</t>
  </si>
  <si>
    <t>Summa</t>
  </si>
  <si>
    <t xml:space="preserve"> Barn- och ungdomsmedicin</t>
  </si>
  <si>
    <t xml:space="preserve"> Barn- och ungdomsallergologi</t>
  </si>
  <si>
    <t xml:space="preserve"> Barn- och ungdomskardiologi</t>
  </si>
  <si>
    <t xml:space="preserve"> Barn- och ungdomsneurologi med habilitering</t>
  </si>
  <si>
    <t xml:space="preserve"> Neonatologi</t>
  </si>
  <si>
    <t xml:space="preserve"> Klinisk fysiologi</t>
  </si>
  <si>
    <t xml:space="preserve"> Radiologi</t>
  </si>
  <si>
    <t xml:space="preserve"> Neuroradiologi</t>
  </si>
  <si>
    <t xml:space="preserve"> Akutsjukvård</t>
  </si>
  <si>
    <t xml:space="preserve"> Allmänmedicin</t>
  </si>
  <si>
    <t xml:space="preserve"> Arbets- och miljömedicin</t>
  </si>
  <si>
    <t xml:space="preserve"> Hud- och könssjukdomar</t>
  </si>
  <si>
    <t xml:space="preserve"> Infektionssjukdomar</t>
  </si>
  <si>
    <t xml:space="preserve"> Klinisk farmakologi</t>
  </si>
  <si>
    <t xml:space="preserve"> Klinisk genetik</t>
  </si>
  <si>
    <t xml:space="preserve"> Klinisk nutrition</t>
  </si>
  <si>
    <t xml:space="preserve"> Onkologi</t>
  </si>
  <si>
    <t xml:space="preserve"> Reumatologi</t>
  </si>
  <si>
    <t xml:space="preserve"> Rättsmedicin</t>
  </si>
  <si>
    <t xml:space="preserve"> Socialmedicin</t>
  </si>
  <si>
    <t xml:space="preserve"> Endokrinologi och diabetologi</t>
  </si>
  <si>
    <t xml:space="preserve"> Geriatrik</t>
  </si>
  <si>
    <t xml:space="preserve"> Internmedicin</t>
  </si>
  <si>
    <t xml:space="preserve"> Kardiologi</t>
  </si>
  <si>
    <t xml:space="preserve"> Lungsjukdomar</t>
  </si>
  <si>
    <t xml:space="preserve"> Medicinsk gastroenterologi och hepatologi</t>
  </si>
  <si>
    <t xml:space="preserve"> Njurmedicin</t>
  </si>
  <si>
    <t xml:space="preserve"> Anestesi och intensivvård</t>
  </si>
  <si>
    <t xml:space="preserve"> Barn- och ungdomskirurgi</t>
  </si>
  <si>
    <t xml:space="preserve"> Handkirurgi</t>
  </si>
  <si>
    <t xml:space="preserve"> Kirurgi</t>
  </si>
  <si>
    <t xml:space="preserve"> Kärlkirurgi</t>
  </si>
  <si>
    <t xml:space="preserve"> Obstetrik och gynekologi</t>
  </si>
  <si>
    <t xml:space="preserve"> Ortopedi</t>
  </si>
  <si>
    <t xml:space="preserve"> Plastikkirurgi</t>
  </si>
  <si>
    <t xml:space="preserve"> Thoraxkirurgi</t>
  </si>
  <si>
    <t xml:space="preserve"> Urologi</t>
  </si>
  <si>
    <t xml:space="preserve"> Ögonsjukdomar</t>
  </si>
  <si>
    <t xml:space="preserve"> Öron-, näs- och halssjukdomar</t>
  </si>
  <si>
    <t xml:space="preserve"> Hörsel- och balansrubbningar</t>
  </si>
  <si>
    <t xml:space="preserve"> Röst- och talrubbningar</t>
  </si>
  <si>
    <t xml:space="preserve"> Klinisk kemi</t>
  </si>
  <si>
    <t xml:space="preserve"> Klinisk mikrobiologi</t>
  </si>
  <si>
    <t xml:space="preserve"> Klinisk neurofysiologi</t>
  </si>
  <si>
    <t xml:space="preserve"> Neurokirurgi</t>
  </si>
  <si>
    <t xml:space="preserve"> Neurologi</t>
  </si>
  <si>
    <t xml:space="preserve"> Rehabiliteringsmedicin</t>
  </si>
  <si>
    <t xml:space="preserve"> Barn- och ungdomspsykiatri</t>
  </si>
  <si>
    <t xml:space="preserve"> Psykiatri</t>
  </si>
  <si>
    <t xml:space="preserve"> Rättspsykiatri</t>
  </si>
  <si>
    <t xml:space="preserve"> Allergologi</t>
  </si>
  <si>
    <t xml:space="preserve"> Beroendemedicin</t>
  </si>
  <si>
    <t xml:space="preserve"> Gynekologisk onkologi</t>
  </si>
  <si>
    <t xml:space="preserve"> Nuklearmedicin</t>
  </si>
  <si>
    <t xml:space="preserve"> Palliativ medicin</t>
  </si>
  <si>
    <t xml:space="preserve"> Skolhälsovård</t>
  </si>
  <si>
    <t xml:space="preserve"> Smärtlindring</t>
  </si>
  <si>
    <t xml:space="preserve"> Vårdhygien</t>
  </si>
  <si>
    <t xml:space="preserve"> Äldrepsykiatri</t>
  </si>
  <si>
    <t>Psykiatriska specialiteter</t>
  </si>
  <si>
    <t xml:space="preserve"> Odontologisk radiologi</t>
  </si>
  <si>
    <t xml:space="preserve"> Oral protetik</t>
  </si>
  <si>
    <t xml:space="preserve"> Orofacial medicin</t>
  </si>
  <si>
    <t xml:space="preserve"> Ortodonti</t>
  </si>
  <si>
    <t xml:space="preserve"> Parodontologi</t>
  </si>
  <si>
    <t xml:space="preserve"> Pedodonti</t>
  </si>
  <si>
    <t xml:space="preserve"> Bettfysiologi</t>
  </si>
  <si>
    <t xml:space="preserve"> Endodonti</t>
  </si>
  <si>
    <t>*Exklusive personer som deslegitimerats eller avlidit.</t>
  </si>
  <si>
    <t>**Denna specialitet är en sammanslagning av två liknade specialiteter. Se fliken ’Om statistiken’ för mer information.</t>
  </si>
  <si>
    <t>***Inkludererat den äldre specialiten oral kirurgi</t>
  </si>
  <si>
    <t xml:space="preserve"> Barn- och ungdomshematologi och onkologi**</t>
  </si>
  <si>
    <t xml:space="preserve"> Hematologi**</t>
  </si>
  <si>
    <t xml:space="preserve"> Klinisk immunologi och transfusionsmedicin**</t>
  </si>
  <si>
    <t xml:space="preserve"> Klinisk patologi**</t>
  </si>
  <si>
    <t xml:space="preserve"> Arbetsmedicin**</t>
  </si>
  <si>
    <t xml:space="preserve"> Käkkirurgi***</t>
  </si>
  <si>
    <t>2019Q13B12:K13B12:J13</t>
  </si>
  <si>
    <t>Totalt</t>
  </si>
  <si>
    <t>Antal personer därav med</t>
  </si>
  <si>
    <t>Apotekare</t>
  </si>
  <si>
    <t>Arbetsterapeut</t>
  </si>
  <si>
    <t>Audionom</t>
  </si>
  <si>
    <t>Barnmorska</t>
  </si>
  <si>
    <t>Biomedicinsk
analytiker</t>
  </si>
  <si>
    <t>Dietist</t>
  </si>
  <si>
    <t>Fysioterapeut</t>
  </si>
  <si>
    <t>Hälso- och
sjukvårdskurator</t>
  </si>
  <si>
    <t>Kiropraktor</t>
  </si>
  <si>
    <t>Logoped</t>
  </si>
  <si>
    <t>Läkare</t>
  </si>
  <si>
    <t>Naprapat</t>
  </si>
  <si>
    <t>Optiker</t>
  </si>
  <si>
    <t>Ortopedingenjör</t>
  </si>
  <si>
    <t>Psykolog</t>
  </si>
  <si>
    <t>Receptarie</t>
  </si>
  <si>
    <t>Röntgensjuksköterska</t>
  </si>
  <si>
    <t>Sjukhusfysiker</t>
  </si>
  <si>
    <t>Sjuksköterska</t>
  </si>
  <si>
    <t>Tandhygienist</t>
  </si>
  <si>
    <t>Tandläkare</t>
  </si>
  <si>
    <t>Sysselsatta,</t>
  </si>
  <si>
    <t>Hälso- och sjukvård (SNI 86)</t>
  </si>
  <si>
    <t>Öppna sociala insatser (SNI 88)</t>
  </si>
  <si>
    <t>Offentlig förvaltning (SNI 84.1)</t>
  </si>
  <si>
    <t>Eftergymnasial utbildning (SNI 85.4)</t>
  </si>
  <si>
    <t>Grundskoleutbildning (SNI 85.2)</t>
  </si>
  <si>
    <t>Konsulttjänster till företag (SNI 70.2)</t>
  </si>
  <si>
    <t>Övriga</t>
  </si>
  <si>
    <t>Ej sysselsatta****</t>
  </si>
  <si>
    <t>Pensionerade</t>
  </si>
  <si>
    <t>Personnummer saknas</t>
  </si>
  <si>
    <t>därav inom näringsgren:</t>
  </si>
  <si>
    <t>*Observera att de läkare, psykologer, sjuksköterskor, m.m. som är leg. psykoterapeuter räknas både i denna tabell och ytterligare en gång i Tabell 7 som psykoterapeut.</t>
  </si>
  <si>
    <t>****Personer som inte är folkbokförda, saknar inkomst eller är arbetslösa samt övriga ej sysselsatta.</t>
  </si>
  <si>
    <t>Kvinnor och män*</t>
  </si>
  <si>
    <t>Audionom**</t>
  </si>
  <si>
    <t>Biomedicinsk
analytiker**</t>
  </si>
  <si>
    <t>Dietist**</t>
  </si>
  <si>
    <t>Hälso- och
sjukvårdskurator**</t>
  </si>
  <si>
    <t>Röntgensjuksköterska**</t>
  </si>
  <si>
    <t>Kvinnor*</t>
  </si>
  <si>
    <t>Män*</t>
  </si>
  <si>
    <t>Totalt**</t>
  </si>
  <si>
    <t>Hälso- och sjukvårdskurator</t>
  </si>
  <si>
    <t>Övriga***</t>
  </si>
  <si>
    <t>Verksamhet i religösa samfund och i andra
intresseorganisationer (SNI 94.9)</t>
  </si>
  <si>
    <t>Vuxenutbildning och övrig utbildning (SNI 85.5)</t>
  </si>
  <si>
    <t>Vård och omsorg med boende (SNI 87)</t>
  </si>
  <si>
    <t>Därav med följande legitimation: Psykolog</t>
  </si>
  <si>
    <t>Källa: förteckningen över legitimerade omsorgs- och vårdyrkesgruppers arbetsmarknadsstatus (LOVA), Socialstyrelsen.</t>
  </si>
  <si>
    <t>*Observera att de läkare, psykologer, sjuksköterskor, m.m. som är leg. psykoterapeuter räknas både i denna tabell och ytterligare en gång i tabell 5a under respektive annan legitimation.</t>
  </si>
  <si>
    <t>**Legitimationsyrkena i tabellen summerar inte till Totalt eftersom psykoterapeuter även kan ha andra utbildningar som grund än sådana som leder till legitimation.</t>
  </si>
  <si>
    <t>***Övriga registrerade legitimationsyrken</t>
  </si>
  <si>
    <t>*Inklusive Schweiz, från 2022 räknas Storbritannien som tredje land</t>
  </si>
  <si>
    <t>År</t>
  </si>
  <si>
    <t>Biomedicinsk 
analytiker**</t>
  </si>
  <si>
    <t>Tandhygenist</t>
  </si>
  <si>
    <t>*Exkl. psykoterapeuter. Observera att de leg. psykoterapeuter som är läkare, psykologer, sjuksköterskor, m.m. räknas både i denna tabell och ytterligare en gång i tabell 7 som psykoterapeut.</t>
  </si>
  <si>
    <t>Personer som är sysselsatta inom dessa yrken, men som utbildades innan respektive legitimationen infördes, räknas inte med i denna statistik.</t>
  </si>
  <si>
    <t>2021</t>
  </si>
  <si>
    <t xml:space="preserve">       2019</t>
  </si>
  <si>
    <t xml:space="preserve">       2020</t>
  </si>
  <si>
    <t xml:space="preserve">       2021</t>
  </si>
  <si>
    <t xml:space="preserve">       2022</t>
  </si>
  <si>
    <t>Totalt sysselsatta kvinnor och män</t>
  </si>
  <si>
    <t>Totalt sysselsatta kvinnor</t>
  </si>
  <si>
    <t>Totalt sysselsatta män</t>
  </si>
  <si>
    <t>Sysselsatta inom hälso- och sjukvården kvinnor_män</t>
  </si>
  <si>
    <t>Sysselsatta inom hälso- och sjukvården kvinnor</t>
  </si>
  <si>
    <t>Sysselsatta inom hälso- och sjukvården män</t>
  </si>
  <si>
    <t>*Observera att de leg. psykoterapeuter som är läkare, psykologer, sjuksköterskor, m.fl. räknas både i denna tabell och ytterligare en</t>
  </si>
  <si>
    <t xml:space="preserve"> gång i tabell 10 under respektive legitimation.</t>
  </si>
  <si>
    <t>Biomedicinsk analytiker</t>
  </si>
  <si>
    <t>Verksamhetsområde och legitimation</t>
  </si>
  <si>
    <t>Farmaci</t>
  </si>
  <si>
    <t>Hälso- och sjukvård</t>
  </si>
  <si>
    <t>Optiken</t>
  </si>
  <si>
    <t xml:space="preserve"> Tandvården</t>
  </si>
  <si>
    <t>*Antalet har dividerats med befolkningsmängden motsvarande år för att få en adekvat jämförelse av förändringen för perioden.</t>
  </si>
  <si>
    <t>*Exkl. psykoterapeuter. Observera att de leg. psykoterapeuter som har annan legitimaion såsom läkare, psykologer, sjuksköterskor, m.m. räknas i denna tabell med sin senaste andra legitimation.</t>
  </si>
  <si>
    <t>Ju högre värde på variationskoefficienten för ett yrke, desto större är skillnaden mellan länen när det gäller yrkestätheten. Se även fliken 'Definitioner och mått'.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</si>
  <si>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</si>
  <si>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</si>
  <si>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</si>
  <si>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</si>
  <si>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</si>
  <si>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</si>
  <si>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</si>
  <si>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</si>
  <si>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</si>
  <si>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</si>
  <si>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</si>
  <si>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</si>
  <si>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</si>
  <si>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</si>
  <si>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</si>
  <si>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</si>
  <si>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</si>
  <si>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</si>
  <si>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</si>
  <si>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</si>
  <si>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</si>
  <si>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Riket*</t>
  </si>
  <si>
    <t>Biomedicinsk analytiker**</t>
  </si>
  <si>
    <t>Hälso- och sjukvård, publiceringsår 2024</t>
  </si>
  <si>
    <t>Statistik om hälso- och sjukvårdspersonal - Socialstyrelsen</t>
  </si>
  <si>
    <t>Mikael Ohlin</t>
  </si>
  <si>
    <t>https://www.socialstyrelsen.se/statistik-och-data/statistik/alla-statistikamnen/halso-och-sjukvardspersonal/</t>
  </si>
  <si>
    <t>www.socialstyrelsen.se/en/statistics-and-data/statistics</t>
  </si>
  <si>
    <t>Statistics on Licensed Health Care Personnel (2023) and Workforce status (2022)</t>
  </si>
  <si>
    <t>7.1 Arbetsm.status psykoterap.</t>
  </si>
  <si>
    <t>7.2 Arbetsm. psykoterap. kv.</t>
  </si>
  <si>
    <t>7.3 Arbetsm. psykoterap. män</t>
  </si>
  <si>
    <t>11.1 Yrkesverksamma per 100000</t>
  </si>
  <si>
    <t>11.2 Yrkesverks. per 100000 kv.</t>
  </si>
  <si>
    <t>11.3 Yrkesverks. per 100000 män</t>
  </si>
  <si>
    <t>Bilaga. Innehållet i de näringsgrenar som presenteras i rapporten</t>
  </si>
  <si>
    <t>Bilaga. Innehållet i de näringsgrenar som presenteras i rapporten.</t>
  </si>
  <si>
    <t>Appendix. Detailed list of contents in the industrial branch codes used in the report</t>
  </si>
  <si>
    <t>För en fullständig redovisning av vad som ingår näringsgrenar hänvisas till följande informationssida hos SCB:</t>
  </si>
  <si>
    <t>For a complete list of what is included in the industrial branch codes, refer to the following site at Statistics Sweden:</t>
  </si>
  <si>
    <t>https://www.scb.se/dokumentation/klassifikationer-och-standarder/standard-for-svensk-naringsgrensindelning-sni/</t>
  </si>
  <si>
    <t>https://www.scb.se/en/documentation/classifications-and-standards/swedish-standard-industrial-classification-sni/</t>
  </si>
  <si>
    <t>46.4 - Partihandel med hushållsvaror</t>
  </si>
  <si>
    <t>46.4 - Wholesale of household goods</t>
  </si>
  <si>
    <t>Partihandel med textilier</t>
  </si>
  <si>
    <t>Wholesale of textiles</t>
  </si>
  <si>
    <t>Partihandel med kläder och skodon</t>
  </si>
  <si>
    <t>Wholesale of clothing and footwear</t>
  </si>
  <si>
    <t>Partihandel med elektriska hushållsmaskiner och -apparater</t>
  </si>
  <si>
    <t>Wholesale of electrical household appliances</t>
  </si>
  <si>
    <t>Partihandel med ljud- och bildanläggningar samt videoutrustning</t>
  </si>
  <si>
    <t>Wholesale of radio, television and video equipment</t>
  </si>
  <si>
    <t>Partihandel med inspelade band och skivor för musik och bild</t>
  </si>
  <si>
    <t>Wholesale of recorded audio and video tapes, cds and dvds</t>
  </si>
  <si>
    <t>Partihandel med elartiklar</t>
  </si>
  <si>
    <t>Wholesale of electrical equipment</t>
  </si>
  <si>
    <t>Partihandel med fotografiska och optiska produkter</t>
  </si>
  <si>
    <t>Wholesale of photographic and optical goods</t>
  </si>
  <si>
    <t>Partihandel med glas och porslin, rengöringsmedel</t>
  </si>
  <si>
    <t>Wholesale of china and glassware and cleaning materials</t>
  </si>
  <si>
    <t>Partihandel med parfym och kosmetika</t>
  </si>
  <si>
    <t>Wholesale of perfume and cosmetics</t>
  </si>
  <si>
    <t>Partihandel med medicinsk utrustning och apoteksvaror</t>
  </si>
  <si>
    <t>Wholesale of pharmaceutical goods</t>
  </si>
  <si>
    <t>Partihandel med möbler, mattor och belysningsartiklar</t>
  </si>
  <si>
    <t>Wholesale of furniture, carpets and lighting equipment</t>
  </si>
  <si>
    <t>Partihandel med ur och guldsmedsvaror</t>
  </si>
  <si>
    <t>Wholesale of watches and jewellery</t>
  </si>
  <si>
    <t>Partihandel med sport- och fritidsartiklar</t>
  </si>
  <si>
    <t>Wholesale of sporting equipment</t>
  </si>
  <si>
    <t>Partihandel med kontorsförbrukningsvaror</t>
  </si>
  <si>
    <t>Wholesale of stationary and other office goods</t>
  </si>
  <si>
    <t>Partihandel med övriga hushållsvaror</t>
  </si>
  <si>
    <t>Wholesale of other household goods n.e.c.</t>
  </si>
  <si>
    <t>47.7 - Övrig specialiserad butikshandel med hushållsvaror</t>
  </si>
  <si>
    <t>47.7 - Retail sale in non-specialised stores</t>
  </si>
  <si>
    <t>Specialiserad butikshandel med herr-, dam- och barnkläder, blandat</t>
  </si>
  <si>
    <t>Retail sale of men's, women's and children's clothing in specialised stores</t>
  </si>
  <si>
    <t>Specialiserad butikshandel med herrkläder</t>
  </si>
  <si>
    <t>Retail sale of men's clothing in specialised stores</t>
  </si>
  <si>
    <t>Specialiserad butikshandel med damkläder</t>
  </si>
  <si>
    <t>Retail sale of women's clothing in specialised stores</t>
  </si>
  <si>
    <t>Specialiserad butikshandel med barnkläder</t>
  </si>
  <si>
    <t>Retail sale of children's clothing in specialised stores</t>
  </si>
  <si>
    <t>Specialiserad butikshandel med pälsar</t>
  </si>
  <si>
    <t>Retail sale of furs in specialised stores</t>
  </si>
  <si>
    <t xml:space="preserve">Specialiserad butikshandel med skodon </t>
  </si>
  <si>
    <t>Retail sale of footwear in specialised stores</t>
  </si>
  <si>
    <t>Specialiserad butikshandel med väskor, reseffekter och lädervaror</t>
  </si>
  <si>
    <t>Retail sale of leather goods in specialised stores</t>
  </si>
  <si>
    <t>Apotekshandel</t>
  </si>
  <si>
    <t>Dispensing chemist</t>
  </si>
  <si>
    <t>Specialiserad butikshandel med sjukvårdsartiklar</t>
  </si>
  <si>
    <t>Retail sale of medical and orthopaedic goods in specialised stores</t>
  </si>
  <si>
    <t>Specialiserad butikshandel med kosmetika och hygienartiklar</t>
  </si>
  <si>
    <t>Retail sale of cosmetic and toilet articles in specialised stores</t>
  </si>
  <si>
    <t>Specialiserad butikshandel med blommor och andra växter, frön och gödselmedel</t>
  </si>
  <si>
    <t>Retail sale of flowers, plants, seedsand fertilisers in specialised stores</t>
  </si>
  <si>
    <t>Specialiserad butikshandel med små sällskapsdjur</t>
  </si>
  <si>
    <t>Retail sale of  pet animals and pet food in specialised stores</t>
  </si>
  <si>
    <t>Specialiserad butikshandel med ur</t>
  </si>
  <si>
    <t>Retail sale of watches and clocks in specialised stores</t>
  </si>
  <si>
    <t>Specialiserad butikshandel med guldsmedsvaror och smycken</t>
  </si>
  <si>
    <t>Retail sale of jewellery in specialised stores</t>
  </si>
  <si>
    <t>Specialiserad butikshandel med glasögon och andra optiska artiklar utom fotoutrustning</t>
  </si>
  <si>
    <t>Retail sale of spectacles and other optical goods except photographic equipment in specialised stores</t>
  </si>
  <si>
    <t>Specialiserad butikshandel med fotoutrustning</t>
  </si>
  <si>
    <t>Retail sale of photographic equipment in specialised stores</t>
  </si>
  <si>
    <t>Specialiserad butikshandel med konst samt galleriverksamhet</t>
  </si>
  <si>
    <t>Retail sale of art in specialised stores; art gallery activities</t>
  </si>
  <si>
    <t>Specialiserad butikshandel med mynt och frimärken</t>
  </si>
  <si>
    <t>Retail sale of coins and stamps in specialised stores</t>
  </si>
  <si>
    <t>Övrig specialiserad butikshandel</t>
  </si>
  <si>
    <t>Other retail sale in specialised stores n.e.c.</t>
  </si>
  <si>
    <t>Specialiserad butikshandel med antikviteter och begagnade böcker</t>
  </si>
  <si>
    <t>Retail sale of antiques and second-hand books in stores</t>
  </si>
  <si>
    <t>Specialiserad butikshandel med övriga begagnade varor</t>
  </si>
  <si>
    <t>Retail sale of other second-hand goods in stores</t>
  </si>
  <si>
    <t>Auktioner i butik</t>
  </si>
  <si>
    <t>Activities of auctioning houses</t>
  </si>
  <si>
    <t>70.2 - Konsulttjänster till företag</t>
  </si>
  <si>
    <t>70.2 - Management consultancy activities</t>
  </si>
  <si>
    <t>PR och kommunikation</t>
  </si>
  <si>
    <t>Public relations and communication activities</t>
  </si>
  <si>
    <t>Konsultverksamhet avseende företags organisation</t>
  </si>
  <si>
    <t>Business and other management consultancy activities</t>
  </si>
  <si>
    <t>72.1 - Naturvetenskaplig och teknisk forskning och utveckling</t>
  </si>
  <si>
    <t>72.1 - Research and experimental development on natural sciences and engineering</t>
  </si>
  <si>
    <t>Bioteknisk forskning och utveckling</t>
  </si>
  <si>
    <t>Research and experimental development on biotechnology</t>
  </si>
  <si>
    <t>Annan naturvetenskaplig och teknisk forskning och utveckling</t>
  </si>
  <si>
    <t>Other research and experimental development on natural sciences and engineering</t>
  </si>
  <si>
    <t>78 - Arbetsförmedling, bemanning och andra personalrelaterade tjänster</t>
  </si>
  <si>
    <t>78 - Employment activities</t>
  </si>
  <si>
    <t>Arbetsförmedling och rekrytering</t>
  </si>
  <si>
    <t>Activities of employment placement agencies</t>
  </si>
  <si>
    <t>Personaluthyrning</t>
  </si>
  <si>
    <t>Temporary employment agency activities</t>
  </si>
  <si>
    <t>Övrigt tillhandahållande av personalfunktioner</t>
  </si>
  <si>
    <t>Other human resources provision</t>
  </si>
  <si>
    <t>84.1 - Offentlig förvaltning</t>
  </si>
  <si>
    <t>84.1 Administration of the State and the economic and social policy of the community</t>
  </si>
  <si>
    <t>Stats- och kommunledning, lagstiftning och övergripande planering</t>
  </si>
  <si>
    <t>Executive and legislative administration of central and local government</t>
  </si>
  <si>
    <t>Inspektion, kontroll, tillståndsgivning</t>
  </si>
  <si>
    <t>Inspection, control, permit and licensing activities of central and local government</t>
  </si>
  <si>
    <t xml:space="preserve">Skatteförvaltning, indrivning </t>
  </si>
  <si>
    <t>Fiscal activities</t>
  </si>
  <si>
    <t>Samhällelig informationsförsörjning</t>
  </si>
  <si>
    <t>Public dissemination of information</t>
  </si>
  <si>
    <t>Personalförvaltning och andra allmänna stödtjänster</t>
  </si>
  <si>
    <t>Supporting service activities for the government as a whole</t>
  </si>
  <si>
    <t>Administration av grundskole- och gymnasieskoleutbildning</t>
  </si>
  <si>
    <t>Administration of primary and secondary education</t>
  </si>
  <si>
    <t>Administration av universitets- och högskoleutbildning samt forskning</t>
  </si>
  <si>
    <t>Administration of higher education and research</t>
  </si>
  <si>
    <t>Administration av hälso- och sjukvård</t>
  </si>
  <si>
    <t>Administration of health care</t>
  </si>
  <si>
    <t>Administration av omsorg och socialtjänst</t>
  </si>
  <si>
    <t>Administration of social welfare</t>
  </si>
  <si>
    <t>Administration av program för kultur, miljö, boende m.m.</t>
  </si>
  <si>
    <t>Administration of culture, environment, housing etc. programmes</t>
  </si>
  <si>
    <t>Administration av infrastrukturprogram</t>
  </si>
  <si>
    <t>Administration of infrastructure programmes</t>
  </si>
  <si>
    <t>Administration av program för jordbruk, skogsbruk, jakt och fiske</t>
  </si>
  <si>
    <t>Administration of programmes relating to agriculture, forestry and fishing</t>
  </si>
  <si>
    <t>Administration av arbetsmarknadsprogram</t>
  </si>
  <si>
    <t>Administration of Workforce programmes</t>
  </si>
  <si>
    <t>Administration av andra näringslivsprogram</t>
  </si>
  <si>
    <t>Administration of other business, industry and trade programmes</t>
  </si>
  <si>
    <t>84.2 - Offentliga tjänster</t>
  </si>
  <si>
    <t>84.2 - Provision of services to the community as a whole</t>
  </si>
  <si>
    <t>Utrikesförvaltning</t>
  </si>
  <si>
    <t>Foreign affairs</t>
  </si>
  <si>
    <t>Militärt försvar</t>
  </si>
  <si>
    <t>Military defence activities</t>
  </si>
  <si>
    <t>Gemensam verksamhet för totalförsvaret</t>
  </si>
  <si>
    <t>Defence support activities</t>
  </si>
  <si>
    <t>Civilt försvar och frivilligförsvar</t>
  </si>
  <si>
    <t>Civil defence activities</t>
  </si>
  <si>
    <t>Åklagarverksamhet</t>
  </si>
  <si>
    <t>Public prosecutor activities</t>
  </si>
  <si>
    <t>Domstolsverksamhet</t>
  </si>
  <si>
    <t>Law court activities</t>
  </si>
  <si>
    <t>Kriminalvård</t>
  </si>
  <si>
    <t>Detention and rehabilitation of criminals</t>
  </si>
  <si>
    <t>Polisverksamhet</t>
  </si>
  <si>
    <t>Public order and safety activities</t>
  </si>
  <si>
    <t>Brand- och räddningsverksamhet</t>
  </si>
  <si>
    <t>Fire service activities</t>
  </si>
  <si>
    <t>85.2 - Grundskoleutbildning</t>
  </si>
  <si>
    <t>85.2 - Primary education</t>
  </si>
  <si>
    <t>Grundskoleutbildning och förskoleklass</t>
  </si>
  <si>
    <t>Compulsory comprehensive school education and pre-school class</t>
  </si>
  <si>
    <t>Utbildning inom grundsärskola</t>
  </si>
  <si>
    <t>Special school primary education</t>
  </si>
  <si>
    <t>85.3 - Gymnasial utbildning</t>
  </si>
  <si>
    <t>85.3 - Secondary education</t>
  </si>
  <si>
    <t>Studieförberedande gymnasial utbildning</t>
  </si>
  <si>
    <t>General secondary education</t>
  </si>
  <si>
    <t>Kommunal vuxenutbildning o.d.</t>
  </si>
  <si>
    <t>Municipal adult education</t>
  </si>
  <si>
    <t xml:space="preserve">Gymnasial yrkesutbildning                                                                                       </t>
  </si>
  <si>
    <t>Technical and vocational secondary education</t>
  </si>
  <si>
    <t>Utbildning inom gymnasiesärskola</t>
  </si>
  <si>
    <t>Special school secondary education</t>
  </si>
  <si>
    <t>Annan gymnasial utbildning</t>
  </si>
  <si>
    <t>Other secondary education</t>
  </si>
  <si>
    <t>Yrkesförarutbildning m.m.</t>
  </si>
  <si>
    <t>School activities for occupational drivers</t>
  </si>
  <si>
    <t>85.4 - Eftergymnasial utbildning</t>
  </si>
  <si>
    <t>85.4 - Higher education</t>
  </si>
  <si>
    <t>Eftergymnasial utbildning vid annat än universitet och högskola</t>
  </si>
  <si>
    <t>Post-secondary non-tertiary education</t>
  </si>
  <si>
    <t>Universitets- eller högskoleutbildning</t>
  </si>
  <si>
    <t>Tertiary education</t>
  </si>
  <si>
    <t>85.5 - Vuxenutbildning och övrig utbildning</t>
  </si>
  <si>
    <t>85.5 - Other education</t>
  </si>
  <si>
    <t>Sport- och fritidsutbildning</t>
  </si>
  <si>
    <t>Sports and recreation education</t>
  </si>
  <si>
    <t>Kommunala kulturskolans utbildning</t>
  </si>
  <si>
    <t>Activities of municipal culture schools</t>
  </si>
  <si>
    <t>Övrig musik-, dans- och kulturell utbildning</t>
  </si>
  <si>
    <t>Other cultural education</t>
  </si>
  <si>
    <t>Trafikskoleverksamhet</t>
  </si>
  <si>
    <t>Driving school activities</t>
  </si>
  <si>
    <t>Arbetsmarknadsutbildning</t>
  </si>
  <si>
    <t>Workforce training</t>
  </si>
  <si>
    <t>Folkhögskoleutbildning</t>
  </si>
  <si>
    <t>Folk high school education</t>
  </si>
  <si>
    <t>Studieförbundens och frivilligorganisationernas utbildning</t>
  </si>
  <si>
    <t>Activities of adult education associations</t>
  </si>
  <si>
    <t>Personalutbildning</t>
  </si>
  <si>
    <t>Staff training</t>
  </si>
  <si>
    <t>Diverse övrig utbildning</t>
  </si>
  <si>
    <t>Various other education n.e.c.</t>
  </si>
  <si>
    <t xml:space="preserve">86 - Hälso- och sjukvård </t>
  </si>
  <si>
    <t>86 - Human health activities</t>
  </si>
  <si>
    <t xml:space="preserve">Sluten primärvård </t>
  </si>
  <si>
    <t>Hospital primary health activities</t>
  </si>
  <si>
    <t>Specialiserad sluten somatisk hälso- och sjukvård på sjukhus</t>
  </si>
  <si>
    <t>Specialised hospital somatic activities</t>
  </si>
  <si>
    <t>Specialiserad sluten psykiatrisk hälso- och sjukvård på sjukhus</t>
  </si>
  <si>
    <t>Specialised hospital psychiatric activities</t>
  </si>
  <si>
    <t>Primärvårdsmottagningar med läkare m.m.</t>
  </si>
  <si>
    <t>General primary medical practice activities</t>
  </si>
  <si>
    <t>Annan allmän öppen hälso- och sjukvård, ej primärvård</t>
  </si>
  <si>
    <t>Other general medical practice activities</t>
  </si>
  <si>
    <t>Specialistläkarverksamhet inom öppenvård, på sjukhus</t>
  </si>
  <si>
    <t>Specialist medical practice activities, at hospitals</t>
  </si>
  <si>
    <t>Specialistläkarverksamhet inom öppenvård, ej på sjukhus</t>
  </si>
  <si>
    <t>Specialist medical practice activities, not at hospitals</t>
  </si>
  <si>
    <t>Tandläkarverksamhet</t>
  </si>
  <si>
    <t>Dental practice activities</t>
  </si>
  <si>
    <t>Medicinsk laboratorieverksamhet m.m.</t>
  </si>
  <si>
    <t>Activities of medical laboratories etc.</t>
  </si>
  <si>
    <t>Ambulanstransporter och ambulanssjukvård</t>
  </si>
  <si>
    <t>Ambulance transports and ambulance health care activities</t>
  </si>
  <si>
    <t>Primärvård, ej läkare</t>
  </si>
  <si>
    <t>Primary health activities, not physicians</t>
  </si>
  <si>
    <t>Tandhygienistverksamhet</t>
  </si>
  <si>
    <t>Activities of dental hygienists</t>
  </si>
  <si>
    <t>Fysioterapeutisk verksamhet  o.d.</t>
  </si>
  <si>
    <t>Activities of physiotherapists etc.</t>
  </si>
  <si>
    <t>Annan öppen hälso- och sjukvård, utan läkare</t>
  </si>
  <si>
    <t>Other human health activities n.e.c.</t>
  </si>
  <si>
    <t>87 - Vård och omsorg med boende</t>
  </si>
  <si>
    <t>87 - Residential care activities</t>
  </si>
  <si>
    <t>Boende med sjuksköterskevård</t>
  </si>
  <si>
    <t>Residential nursing care activities</t>
  </si>
  <si>
    <t xml:space="preserve">Boende med särskild service för personer med utvecklingsstörning eller  psykiska funktionshinder </t>
  </si>
  <si>
    <t>Care in special forms of accommodation for persons with mental retardation and mental disability</t>
  </si>
  <si>
    <t>Boende med särskild service för barn och ungdomar med missbruksproblem</t>
  </si>
  <si>
    <t>Care in special forms of accommodation for children and young people with substance abuse problems</t>
  </si>
  <si>
    <t>Boende med särskild service för vuxna med missbruksproblem</t>
  </si>
  <si>
    <t>Care in special forms of accommodation for adults with substance abuse problems</t>
  </si>
  <si>
    <t>Vård och omsorg i särskilda boendeformer för äldre personer</t>
  </si>
  <si>
    <t>Care in special forms of accommodation for the elderly</t>
  </si>
  <si>
    <t>Vård och omsorg i särskilda boendeformer för  personer med funktionshinder</t>
  </si>
  <si>
    <t>Care in special forms of accommodation for disabled persons</t>
  </si>
  <si>
    <t>Heldygnsvård med boende för barn och ungdomar med sociala problem</t>
  </si>
  <si>
    <t>Twenty-four hours care with accommodation for children and young people with social problems</t>
  </si>
  <si>
    <t>Omsorg och sociala insatser i övriga boendeformer för vuxna</t>
  </si>
  <si>
    <t>Care with accommodation for adults n.e.c.</t>
  </si>
  <si>
    <t xml:space="preserve">88 - Öppna sociala insatser </t>
  </si>
  <si>
    <t>88 - Social work activities without accommodation</t>
  </si>
  <si>
    <t>Öppna sociala insatser för äldre personer</t>
  </si>
  <si>
    <t>Social work activities without accommodation for the elderly</t>
  </si>
  <si>
    <t>Öppna sociala insatser för personer med funktionshinder</t>
  </si>
  <si>
    <t>Social work activities without accommodation for disabled persons</t>
  </si>
  <si>
    <t>Dagbarnvård</t>
  </si>
  <si>
    <t>Child day-care activities</t>
  </si>
  <si>
    <t>Öppna sociala insatser för barn och ungdomar med sociala problem</t>
  </si>
  <si>
    <t>Social work activities for children and young people with social problems</t>
  </si>
  <si>
    <t>Öppna sociala insatser för vuxna med missbruksproblem</t>
  </si>
  <si>
    <t>Day-care activities for adults with substance abuse problems</t>
  </si>
  <si>
    <t>Övriga öppna sociala insatser för vuxna</t>
  </si>
  <si>
    <t>Social work activities without accommodation for adults n.e.c.</t>
  </si>
  <si>
    <t>Humanitära insatser</t>
  </si>
  <si>
    <t>Humanitarian relief activities</t>
  </si>
  <si>
    <t>Drift av flyktingförläggning</t>
  </si>
  <si>
    <t>Operation of refugee camps</t>
  </si>
  <si>
    <t>Bilaga</t>
  </si>
  <si>
    <t>Appendix. Detailed list of contents in the industrial sector codes used in the report</t>
  </si>
  <si>
    <t xml:space="preserve">Statistiken innehåller information om antal utfärdade legitimationer för hälso- och sjukvårdspersonal, antal utfärdade specialistbevis för läkare och tandläkare samt arbetsmarknadsstatus för hälso- och sjukvårdspersonalen. </t>
  </si>
  <si>
    <t>Utfärdande och registrering av legitimationer sker samtidigt vid Socialstyrelsen. Legitimation krävs i regel för anställning. Ett eventuellt bortfall av utfärdade legitimationer måste anses vara obetydligt.</t>
  </si>
  <si>
    <t>Det saknas fullständigt svenskt personnummer för ett antal personer. Det är således okänt huruvida personerna är syssselsatta i Sverige, bor i utlandet och så vidare eftersom  deras legitimationsuppgifter inte kan samköras med uppgifter från LISA. Dessa redovisas som "Personnummer saknas" i tabellerna 5 och 7.</t>
  </si>
  <si>
    <t>Syftet med denna rapport är att ge en årlig redovisning av antal legitimerad hälso- och sjukvårdspersonal samt antal innehavare av specialistbevis för läkare och tandläkare. Statistiken är även uppdelad på arbetsmarknadsstatus, kön samt inom vilken näringsgren de legitimerade är sysselsatta inom. Statistiken ger underlag för bland annat utbildningsdimensionering, kompetensförsörjning och som allmän samhällsinformation.</t>
  </si>
  <si>
    <t>Om legitimationer och specialistbevis</t>
  </si>
  <si>
    <t>I 3 kap. 2 § lagen (1998:531) om yrkesverksamhet på hälso- och sjukvårdens område framgår vilka yrken inom</t>
  </si>
  <si>
    <t>hälso- och sjukvården som omfattas av legitimationsbestämmelser. Det finns följande 22</t>
  </si>
  <si>
    <t>legitimationsyrken:</t>
  </si>
  <si>
    <t>•      Apotekare</t>
  </si>
  <si>
    <t>•      Arbetsterapeut</t>
  </si>
  <si>
    <t>•      Audionom</t>
  </si>
  <si>
    <t>•      Barnmorska</t>
  </si>
  <si>
    <t>•      Biomedicinsk analytiker</t>
  </si>
  <si>
    <t>•      Dietist</t>
  </si>
  <si>
    <t>•      Fysioterapeut</t>
  </si>
  <si>
    <t>•      Hälso- och sjukvårdskurator</t>
  </si>
  <si>
    <t>•      Kiropraktor</t>
  </si>
  <si>
    <t>•      Läkare</t>
  </si>
  <si>
    <t>•      Logoped</t>
  </si>
  <si>
    <t>•      Naprapat</t>
  </si>
  <si>
    <t>•      Optiker</t>
  </si>
  <si>
    <t>•      Ortopedingenjör</t>
  </si>
  <si>
    <t>•      Psykolog</t>
  </si>
  <si>
    <t>•      Psykoterapeut</t>
  </si>
  <si>
    <t>•      Röntgensjuksköterska</t>
  </si>
  <si>
    <t>•      Receptarie</t>
  </si>
  <si>
    <t>•      Sjukhusfysiker</t>
  </si>
  <si>
    <t>•      Sjuksköterska</t>
  </si>
  <si>
    <t>•      Tandhygienist</t>
  </si>
  <si>
    <t>•      Tandläkare</t>
  </si>
  <si>
    <t>Numera beviljas legitimation som fysioterapeut medan inga fler legitimationer som sjukgymnast beviljas. Personer med legitimation som sjukgymnast får söka legitimation som fysioterapeut. Ingen person får ha legitimation som både sjukgymnast och fysioterapeut. Från och med år 2014 ersattes begreppet sjukgymnaster i statistiken med fysioterapeuter. I statistiken används benämningen fysioterapeut för samtliga personer som tidigare har beviljats legitimation som sjukgymnast.</t>
  </si>
  <si>
    <t>Från och med 1 april 2006 blev det möjligt för audionomer, biomedicinska analytiker, dietister och ortopedingenjörer att legitimera sig.</t>
  </si>
  <si>
    <t>Från och med år 2000 är röntgensjuksköterska ett legitimerat yrke. Röntgensjuksköterskor som utbildade sig innan år 2000 kunde välja mellan att behålla sin sjuksköterskelegitimation eller erhålla legitimation som röntgensjuksköterskor. Många valde att behålla sin sjuksköterskelegitimation för att behålla möjlighet att arbeta som sjuksköterska inom andra verksamhetsområden. I nuläget representerar därför inte antalet legitimerade röntgensjuksköterskor det totala antalet befintliga röntgensjuksköterskor.</t>
  </si>
  <si>
    <t xml:space="preserve">Från och med 1 juli 2019 är hälso- och sjukvårdskurator ett legitimationsyrke i Sverige. Under tiden 1 juli 2019 och fram till den 1 juli 2024 kan den som inte har hälso- och sjukvårdskuratorsexamen men som har arbetat som kurator inom hälso- och sjukvården ansöka om legitimation enligt övergångsbestämmelser. Antalet legitimerade inom dessa yrken speglar därför ännu inte storleken av antalet verksamma inom yrket. </t>
  </si>
  <si>
    <t>Specialistkompetenser</t>
  </si>
  <si>
    <t>Läkare, tandläkare och sjuksköterskor har reglerade specialistutbildningar. För läkare och tandläkare utfärdas bevis om specialistkompetens av Socialstyrelsen.</t>
  </si>
  <si>
    <t xml:space="preserve">År 2006 införde Sverige en ny specialistindelning för läkare som inlett sin specialistutbildning efter den sista juni 2006. Denna specialistindelning omfattade totalt 56 specialiteter indelade i bas, gren och tilläggsspecialiteter. Fram till 2014 hade alla med läkarlegitimation rätt att erhålla specialistbevis enligt den gamla indelningen som omfattade 62 specialiteter. År 2015 förändrades specialistindelningen igen (SOSFS 2015:8) och den består nu av 44 basspecialiteter, 10 tilläggsspecialiteter och 9 grenspecialiteter. </t>
  </si>
  <si>
    <t>Redovisningen av specialiteterna i tabellerna har anpassats till 2015 års indelning.</t>
  </si>
  <si>
    <t xml:space="preserve">Specialiteterna transfusionsmedicin och klinisk immunologi är ihopslagna till en specialitet. </t>
  </si>
  <si>
    <t>De äldre specialiteterna barn- och ungdomsradiologi och barnonkologi har slagits samman till barn- och ungdomshematologi och onkologi.</t>
  </si>
  <si>
    <t>Specialiteterna klinisk bakteriologi och klinisk virologi har slagits samman till nya specialiteten klinisk mikrobiologi.</t>
  </si>
  <si>
    <t>I specialiteten klinisk patologi ingår även den äldre specialiteten klinisk cytologi.</t>
  </si>
  <si>
    <t>Specialiteterna arbetsmedicin och företagshälsovård har slagits samman till arbetsmedicin.</t>
  </si>
  <si>
    <t>De tidigare separata specialiteterna går inte längre att rapportera på.</t>
  </si>
  <si>
    <t xml:space="preserve">För tandläkare finns nio olika specialiteter. </t>
  </si>
  <si>
    <t>Sjuksköterskespecialiteterna regleras enligt bestämmelser i högskoleförordningen (1993:100). Sådana specialistsjuksköterskeexamina registreras inte av Socialstyrelsen och redovisas inte i denna tabellpublikation.</t>
  </si>
  <si>
    <t>Tabellerna</t>
  </si>
  <si>
    <t>Arbetsmarknadsstatus hälso- och sjukvårdspersonal. Tabell 5-6, 8 och 10-11.</t>
  </si>
  <si>
    <t>I tabellerna 5 och 6 redovisas samtliga legitimerade yrken efter personalens arbetsmarknadsstatus och kön. Vidare redovisas de sysselsatta efter näringsgren.  I tabellerna 8 och 10 redovisas antal sysselsatta under den senaste femårsperioden samt antal som är yrkesverksamma inom hälso- och sjukvården. I tabell 10 redovisas dessutom förändringen i antal legitimerade i förhållande till befolkningen de senaste fem åren. Tabell 11 visar antal sysselsatt legitimerad hälso- och sjukvårdspersonal i länen och per 100 000 invånare.</t>
  </si>
  <si>
    <t xml:space="preserve">Vid beräkning av legitimation redovisas läget den 1 november under det aktuella statistikåret. Individer som har avlidit eller deslegitimerats 1 november eller senare exkluderas. Av praktiska skäl betraktas personer som en gång exkluderats på grund av deslegitimation och som senare återlegitimeras fortfarande som deslegitimerade. Antalet återlegitimerade är ytterst få. </t>
  </si>
  <si>
    <t xml:space="preserve">Arbetsmarknadsstatus psykoterapeuterna, separat redovisning. Tabell 7 och 9. </t>
  </si>
  <si>
    <t xml:space="preserve">Psykoterapeututbildning är en påbyggnadsutbildning och kräver en grundexamen som till exempel kan vara psykolog, läkare, socionom, eller sjuksköterska. Av knappt 5 000 icke-pensionerade psykoterapeuter bosatta i Sverige november 2017 hade cirka sextio procent en legitimation inom ett annat legitimationsyrke i hälso- och sjukvården. Många psykoterapeuter kan anses arbeta inom sitt grundyrke, till exempel som psykolog eller läkare. </t>
  </si>
  <si>
    <t>På grund av svårigheter att avgöra inom vilket yrke en psykoterapeut ska klassificeras i statistiken exkluderas information om psykoterapeutlegitimation och redovisas istället separat. Detta betyder att en psykoterapeut som också är psykolog räknas i tabellerna 5-6, 8, och 10-11 som psykolog. En psykoterapeut som inte har någon annan legitimation ingår inte i dessa tabeller. Statistik för alla personer som innehar en psykoterapeutlegitimation redovisas i tabell 7 och 9 per den 1 november aktuellt statistikår och de senaste fem åren. På motsvarande sätt som övriga yrkesgrupper sambearbetas legitimationsuppgifter i HOSP med sysselsättningsdata från LISA.</t>
  </si>
  <si>
    <t xml:space="preserve">Att tänka på om nya legitimerade yrken </t>
  </si>
  <si>
    <t>För ytterligare information om kvalitet och bortfall, se dokumentet Kvalitetsdeklaration.</t>
  </si>
  <si>
    <t>Skillnader mot tidigare rapporter</t>
  </si>
  <si>
    <t>Från och med år 2013 används näringsgrenskategoringssystemet SNI 2007 för att gruppera näringsgrenar. Tidigare användes SNI2002 för att kunna jämföra uppgifter som avser åren 1995–2011. Det nya uppdaterade SNI 2007 innebär nya koder och benämningar för de flesta näringsgrenarna men innehållet på tresifforsnivå är i stort sett detsamma. Sedan 2019 års publicering har presentationen genomgått en del förändringar, enligt nedan:
• Tabell 2b har tillkommit
• Tabell 2 har bytt nummer till 2a
• Tabell 8abc har utgått.
• Tabell 9 har bytt nummer till tabell 8.
• Tabell 10 och tabell 11 har slagits ihop och bytt nummer till tabell 9.
• Tabell 12abc har bytt nummer till tabell 10abc.
• Tabell 13 har bytt nummer till tabell 11abc. 
Sedan 2020 följer tabellernas numrering mönstret 1.1, 1.2, 1.3 istället för 1a, 1b, 1c.  I tabell 5, 6, 10 och 11 förs numer sjukskötersköterskor med radiologispecialitet (en specialitet som togs bort vid införandet av röntgensjuksköterskelegitimationen)  till övriga sjuksköterskor, istället för med röntgensjuksköterskor.</t>
  </si>
  <si>
    <t>Metod och källa</t>
  </si>
  <si>
    <t>HOSP</t>
  </si>
  <si>
    <t xml:space="preserve">Socialstyrelsens register över hälso- och sjukvårdspersonal (HOSP) är ett totalregister över samtliga personer med legitimationer inom hälso- och sjukvårdsyrken. En person kan ha flera legitimationer. Barnmorskor har till exempel i de allra flesta fall både en sjuksköterske- och en barnmorskelegitimation. Psykoterapeuter har oftast också en annan legitimation. HOSP är i statistisk mening inte ett individregister utan ett legitimationsregister. Det innebär att registrets primära enheter är legitimationer. Det finns alltså lika många observationer som antalet legitimationer. </t>
  </si>
  <si>
    <t>LISA</t>
  </si>
  <si>
    <t>Longitudinell integrationsdatabas för sjukförsäkrings- och arbetsmarknads­studier (LISA, tidigare LOUISE) är en longitudinell individbaserad databas som omfattar samtliga folkbokförda personer i åldern 16 år och uppåt samt företag med minst en anställd. Databasen sammankopplar befintliga dataregister från den sociala sektorn och från utbildnings- och arbetsmarknadssektorn i Sverige. De intressanta delregistren för denna redovisning är registerbaserad arbetsmarknadsstatistik (RAMS) och registret över totalbefolkningen (RTB).</t>
  </si>
  <si>
    <t>Övriga register på SCB</t>
  </si>
  <si>
    <t xml:space="preserve">Från universitets- och högskoleregistret hämtas uppgifter om  psykoterapeuters examen från år 1977 och fram till aktuellt statistikår. Från företagsdatabasen (FDB) hämtas uppgifter om identitet för företag som tillhör Svenska Personaluthyrnings– och rekryteringsförbundet (SPUR) för att identifiera rekryteringspersonal. Slutligen används registret över pedagogisk personal för att avgöra vilka individer som var verksamma som lärare inom gymnasieskolan. Dessa lärare anses inte utöva elevhälsa och exkluderas från statistiken. </t>
  </si>
  <si>
    <t>Sambearbetning</t>
  </si>
  <si>
    <t>Statistikinformationen i denna rapport bygger på en sambearbetning av uppgifter från Socialstyrelsens register HOSP samt flera register från SCB, huvudsakligen LISA. Utöver LISA hämtas även uppgifter från SCB:s företagsdatabas (FDB), universitets- och högskoleregistret och registret över pedagogisk personal. De samkörda uppgifterna bildar förteckningen LOVA på Socialstyrelsen. LOVA står för legitimerade Omsorgs- och Vårdyrkesgruppers Arbetsmarknadsstatus. Uppgifterna hämtades tidigare från det projekt som kallades Nationella planeringsstödets, NPS.</t>
  </si>
  <si>
    <t>Bild A. Schematisk bild över sambearbetningen av förteckningen för statistiken.</t>
  </si>
  <si>
    <t>Sekretess</t>
  </si>
  <si>
    <t>Storleken på grupperna som redovisas i statistiken är väldigt skiftande. Det är därför nödvändigt att i vissa fall dölja cellvärden för att bevara sekretessen enligt 24 kap. 8 § i Offentlighets- och sekretesslagen (2009:400). Därför har cellinformation med värden 1–3 individer dolts för de uppgifter som sambearbetats med information från SCB. De tabeller som på grund av detta har behövts kryssmarkeras är tabell 5-7. Utöver de första dolda värdena har då även ytterligare ett värde i regel det närmast lägsta värde dolts i rader och kolumner där enbart ett värde innehåller 1–3 individer. Detta för att värdet inte ska kunna beräknas med hjälp av kolumn- eller radsummor. De dolda tabellcellerna markeras med (x).</t>
  </si>
  <si>
    <t>Tabellvärden</t>
  </si>
  <si>
    <t>Tabellceller markerade med (.) anger att värdet inte är definierat. Det vill säga, det inte kan förekomma något värde i denna cell. Kan det förekomma värden men värdet är 0 markeras det med (0).</t>
  </si>
  <si>
    <t>Personerna i undersökningen kan tilldelas 21 av de 22 legitimationer som omfattades av lagen (1998:531) om yrkesverksamhet på hälso- och sjukvårdens område (LYHS) vid tidpunkten för analysen – november aktuellt statistikår. Psykoterapeutlegitimationen räknas inte med i tilldelningen. Vid samkörningen används information från HOSP och övriga källor som i tid sammanfaller med arbetsmarknads-uppgifterna i LISA, dvs. under november för undersökningsåren.</t>
  </si>
  <si>
    <t>I den här sidan finns information om statistiken. Sidan innehåller en bild och även en knapp med en hyperlänk som tar dig tillbaka till innehållsförteckningen.</t>
  </si>
  <si>
    <t>Definitions</t>
  </si>
  <si>
    <t xml:space="preserve">Tillstånd att utöva ett av 22 hälso- och sjukvårdsyrken som beviljas av Socialstyrelsen </t>
  </si>
  <si>
    <t>License</t>
  </si>
  <si>
    <t>Right to practice one of 22 health care proffessions granted the National Board of Health and Welfare.</t>
  </si>
  <si>
    <t>Specialistbevis</t>
  </si>
  <si>
    <t>Certifierad medicinsk eller dental specialist godkänd av Socialstyrelsen</t>
  </si>
  <si>
    <t>Speciallist qualification</t>
  </si>
  <si>
    <t>Qualified medical or dental specialist. Qualification is approved by the National Board of Health and Welfare</t>
  </si>
  <si>
    <t>The following countries were members of the European Economic Area in 2021:</t>
  </si>
  <si>
    <t>EU27</t>
  </si>
  <si>
    <t>EU</t>
  </si>
  <si>
    <t>EES</t>
  </si>
  <si>
    <t>Island, Liechtenstein och Norge</t>
  </si>
  <si>
    <t>EFTA</t>
  </si>
  <si>
    <t>Iceland, Liechtenstein and Norway</t>
  </si>
  <si>
    <t>Variationskoefficient</t>
  </si>
  <si>
    <t>Normaliserad standardavvikelse uttryckt i procent. Beräknas som standardavvikelsen / medelvärdet (absolut belopp) * 100</t>
  </si>
  <si>
    <t>Standardavvikelsen är ett statistiskt mått som mäter hur mycket de olika värdena i en population avviker från medelvärdet.</t>
  </si>
  <si>
    <t>Med normalisering menas inom statistiken att göra värden jämförbara.</t>
  </si>
  <si>
    <t>Variationskoefficienten beskriver standaravvikelsen som procentandelar av medelvärdet. Den gör att det går att jämföra standardavvikelsen på olika skalor.</t>
  </si>
  <si>
    <t>Coefficient of variation (CV)</t>
  </si>
  <si>
    <t>Normalized standard deviation expressed as a percentage. Calculated as the standard deviation / mean (absolute amount) * 100</t>
  </si>
  <si>
    <t>The standard deviation is a statistical measure that measures how much the different values in a population deviate from the mean.</t>
  </si>
  <si>
    <t>The coefficient of variation describes the standard deviation as percentages of the mean. It makes it possible to compare the standard deviation on different scales.</t>
  </si>
  <si>
    <t>Belgien, Bulgarien, Cypern, Danmark, Estland, Finland, Frankrike, Grekland, Irland, Italien, Kroatien, Lettland, Litauen, Luxemburg, Malta, Nederländerna, Polen, Portugal, Rumänien, Slovakien, Slovenien, Spanien, Sverige, Tjeckien, Tyskland, Ungern och Österrike</t>
  </si>
  <si>
    <t>Inom detta frirörlighetsområde ingår följande länder den 31 december 2022:</t>
  </si>
  <si>
    <t>EU/EES + Schweiz</t>
  </si>
  <si>
    <t>EU/EFTA + Switzerland</t>
  </si>
  <si>
    <t>Austria, Belgium, Bulgaria, Croatia, Cyprus, Czech Republic, Denmark, Estonia, Finland, France, Germany, Greece, Ireland, Italy, Latvia, Lithuania, Poland, Slovakia, Slovenia, Hungary, Portugal, Romania, Spain, Luxembourg, Malta, Netherlands and Sweden</t>
  </si>
  <si>
    <t>Antal</t>
  </si>
  <si>
    <t>Därav</t>
  </si>
  <si>
    <t>Med enbart</t>
  </si>
  <si>
    <t>Psykoterapeut</t>
  </si>
  <si>
    <t>Samtliga</t>
  </si>
  <si>
    <t>Ungern</t>
  </si>
  <si>
    <t>Schweiz</t>
  </si>
  <si>
    <t>Legitimerade yrken</t>
  </si>
  <si>
    <t>Biomedicinska analytiker</t>
  </si>
  <si>
    <t>Läkarspecialiteter</t>
  </si>
  <si>
    <t>Barn- och ungdomsmedicin</t>
  </si>
  <si>
    <t>Barn- och ungdomsallergologi</t>
  </si>
  <si>
    <t>Barn- och ungdomshematologi och onkologi</t>
  </si>
  <si>
    <t>Barn- och ungdomskardiologi</t>
  </si>
  <si>
    <t>Barn- och ungdomsneurologi med habilitering</t>
  </si>
  <si>
    <t>Neonatologi</t>
  </si>
  <si>
    <t>Klinisk fysiologi</t>
  </si>
  <si>
    <t>Radiologi</t>
  </si>
  <si>
    <t>Neuroradiologi</t>
  </si>
  <si>
    <t>Akutsjukvård</t>
  </si>
  <si>
    <t>Allmänmedicin</t>
  </si>
  <si>
    <t>Arbets- och miljömedicin</t>
  </si>
  <si>
    <t>Hud- och könssjukdomar</t>
  </si>
  <si>
    <t>Infektionssjukdomar</t>
  </si>
  <si>
    <t>Klinisk farmakologi</t>
  </si>
  <si>
    <t>Klinisk genetik</t>
  </si>
  <si>
    <t>Klinisk nutrition</t>
  </si>
  <si>
    <t>Onkologi</t>
  </si>
  <si>
    <t>Reumatologi</t>
  </si>
  <si>
    <t>Rättsmedicin</t>
  </si>
  <si>
    <t>Socialmedicin</t>
  </si>
  <si>
    <t>Endokrinologi och diabetologi</t>
  </si>
  <si>
    <t>Geriatrik</t>
  </si>
  <si>
    <t>Hematologi</t>
  </si>
  <si>
    <t>Internmedicin</t>
  </si>
  <si>
    <t>Kardiologi</t>
  </si>
  <si>
    <t>Lungsjukdomar</t>
  </si>
  <si>
    <t>Medicinsk gastroenterologi och hepatologi</t>
  </si>
  <si>
    <t>Njurmedicin</t>
  </si>
  <si>
    <t>Opererande specialiteter</t>
  </si>
  <si>
    <t>Anestesi och intensivvård</t>
  </si>
  <si>
    <t>Barn- och ungdomskirurgi</t>
  </si>
  <si>
    <t>Handkirurgi</t>
  </si>
  <si>
    <t>Kirurgi</t>
  </si>
  <si>
    <t>Kärlkirurgi</t>
  </si>
  <si>
    <t>Obstetrik och gynekologi</t>
  </si>
  <si>
    <t>Ortopedi</t>
  </si>
  <si>
    <t>Plastikkirurgi</t>
  </si>
  <si>
    <t>Thoraxkirurgi</t>
  </si>
  <si>
    <t>Urologi</t>
  </si>
  <si>
    <t>Ögonsjukdomar</t>
  </si>
  <si>
    <t>Öron-, näs- och halssjukdomar</t>
  </si>
  <si>
    <t>Hörsel- och balansrubbningar</t>
  </si>
  <si>
    <t>Röst- och talrubbningar</t>
  </si>
  <si>
    <t>Kliniska laboratoriespecialiteter</t>
  </si>
  <si>
    <t>Klinisk immunologi och transfusionsmedicin</t>
  </si>
  <si>
    <t>Klinisk kemi</t>
  </si>
  <si>
    <t>Klinisk mikrobiologi</t>
  </si>
  <si>
    <t>Klinisk patologi</t>
  </si>
  <si>
    <t>Klinisk neurofysiologi</t>
  </si>
  <si>
    <t>Neurokirurgi</t>
  </si>
  <si>
    <t>Neurologi</t>
  </si>
  <si>
    <t>Rehabiliteringsmedicin</t>
  </si>
  <si>
    <t>Barn- och ungdomspsykiatri</t>
  </si>
  <si>
    <t>Psykiatri</t>
  </si>
  <si>
    <t>Rättspsykiatri</t>
  </si>
  <si>
    <t>Allergologi</t>
  </si>
  <si>
    <t>Arbetsmedicin</t>
  </si>
  <si>
    <t>Beroendemedicin</t>
  </si>
  <si>
    <t>Gynekologisk onkologi</t>
  </si>
  <si>
    <t>Nuklearmedicin</t>
  </si>
  <si>
    <t>Palliativ medicin</t>
  </si>
  <si>
    <t>Skolhälsovård (medicinska insatser i elevhälsan)</t>
  </si>
  <si>
    <t>Smärtlindring</t>
  </si>
  <si>
    <t>Vårdhygien</t>
  </si>
  <si>
    <t>Äldrepsykiatri</t>
  </si>
  <si>
    <t>Pedodonti</t>
  </si>
  <si>
    <t>Ortodonti</t>
  </si>
  <si>
    <t>Parodontologi</t>
  </si>
  <si>
    <t>Oral kirurgi</t>
  </si>
  <si>
    <t>Endodonti</t>
  </si>
  <si>
    <t>Orofacial medicin</t>
  </si>
  <si>
    <t>Oral protetik</t>
  </si>
  <si>
    <t>Odontologisk radiologi</t>
  </si>
  <si>
    <t>Bettfysiologi</t>
  </si>
  <si>
    <t>Number</t>
  </si>
  <si>
    <t>Year(s)</t>
  </si>
  <si>
    <t>Of which</t>
  </si>
  <si>
    <t>Free movement treaty within EU, EEA and Switzerland</t>
  </si>
  <si>
    <t>Women</t>
  </si>
  <si>
    <t>Licence</t>
  </si>
  <si>
    <t>With only</t>
  </si>
  <si>
    <t>Men</t>
  </si>
  <si>
    <t>Psychotherapist</t>
  </si>
  <si>
    <t>All</t>
  </si>
  <si>
    <t>Specialty qualification</t>
  </si>
  <si>
    <t>Specialty</t>
  </si>
  <si>
    <t>Sum</t>
  </si>
  <si>
    <t>Total</t>
  </si>
  <si>
    <t>Other countries</t>
  </si>
  <si>
    <t>Others</t>
  </si>
  <si>
    <t>Sweden</t>
  </si>
  <si>
    <t>Denmark</t>
  </si>
  <si>
    <t>Hungary</t>
  </si>
  <si>
    <t>Romania</t>
  </si>
  <si>
    <t>Poland</t>
  </si>
  <si>
    <t>Switzerland</t>
  </si>
  <si>
    <t>Licensed professions</t>
  </si>
  <si>
    <t>Occupational Therapist</t>
  </si>
  <si>
    <t>Audiologist</t>
  </si>
  <si>
    <t>Midwife</t>
  </si>
  <si>
    <t>Biomedical Scientist/Technologist</t>
  </si>
  <si>
    <t>Dietician</t>
  </si>
  <si>
    <t>Physiotherapist</t>
  </si>
  <si>
    <t>Healthcare Counselor</t>
  </si>
  <si>
    <t>Chiropractor</t>
  </si>
  <si>
    <t>Speech Therapist</t>
  </si>
  <si>
    <t>Doctor</t>
  </si>
  <si>
    <t>Naprapath</t>
  </si>
  <si>
    <t>Optician</t>
  </si>
  <si>
    <t>Orthopaedic Engineer/Technologist</t>
  </si>
  <si>
    <t>Psychologist</t>
  </si>
  <si>
    <t>Prescriptionist (see pharmacist)</t>
  </si>
  <si>
    <t>Radiographer</t>
  </si>
  <si>
    <t>Medical Physicist</t>
  </si>
  <si>
    <t>Nurse</t>
  </si>
  <si>
    <t>Dental Hygienist</t>
  </si>
  <si>
    <t>Dentist</t>
  </si>
  <si>
    <t>Medical specialities</t>
  </si>
  <si>
    <t>Paediatric Specialities</t>
  </si>
  <si>
    <t>Paediatrics</t>
  </si>
  <si>
    <t>Child and adolescent allergology</t>
  </si>
  <si>
    <t>Child and adolescent haematology and oncology</t>
  </si>
  <si>
    <t>Child and adolescent cardiology</t>
  </si>
  <si>
    <t>Child and adolescent neurology</t>
  </si>
  <si>
    <t>Neonatology</t>
  </si>
  <si>
    <t>Radiological Specialities</t>
  </si>
  <si>
    <t>Clinical physiology</t>
  </si>
  <si>
    <t>Radiology</t>
  </si>
  <si>
    <t>Neuroradiology</t>
  </si>
  <si>
    <t>Basic specialities</t>
  </si>
  <si>
    <t>Accident and emergency medicine</t>
  </si>
  <si>
    <t>Family Medicine</t>
  </si>
  <si>
    <t>Occupational and environmental medicine</t>
  </si>
  <si>
    <t>Dermatology-venereology</t>
  </si>
  <si>
    <t>Communicable diseases</t>
  </si>
  <si>
    <t>Pharmacology</t>
  </si>
  <si>
    <t xml:space="preserve">Clinical genetics </t>
  </si>
  <si>
    <t>Nutrition</t>
  </si>
  <si>
    <t>Radiotherapy</t>
  </si>
  <si>
    <t>Rheumatology</t>
  </si>
  <si>
    <t>Forensic medicine</t>
  </si>
  <si>
    <t>Community Medicine</t>
  </si>
  <si>
    <t>Internal Medicine Specialities</t>
  </si>
  <si>
    <t>Endocrinology</t>
  </si>
  <si>
    <t>Geriatrics</t>
  </si>
  <si>
    <t>General haematology</t>
  </si>
  <si>
    <t>General (internal) medicine</t>
  </si>
  <si>
    <t>Cardiology</t>
  </si>
  <si>
    <t>Respiratory medicine</t>
  </si>
  <si>
    <t>Gastro-enterology</t>
  </si>
  <si>
    <t>Renal diseases</t>
  </si>
  <si>
    <t>Surgical Specialities</t>
  </si>
  <si>
    <t>Anaesthetics</t>
  </si>
  <si>
    <t>Paediatric surgery</t>
  </si>
  <si>
    <t>Hand surgery</t>
  </si>
  <si>
    <t>General surgery</t>
  </si>
  <si>
    <t>Vascular surgery</t>
  </si>
  <si>
    <t>Obstetrics and gynaecology</t>
  </si>
  <si>
    <t>Orthopaedics</t>
  </si>
  <si>
    <t>Plastic surgery</t>
  </si>
  <si>
    <t>Thoracic surgery</t>
  </si>
  <si>
    <t>Urology</t>
  </si>
  <si>
    <t>Ophthalmology</t>
  </si>
  <si>
    <t>Otorhinolaryngology</t>
  </si>
  <si>
    <t>Audiology</t>
  </si>
  <si>
    <t>Phoniatrics</t>
  </si>
  <si>
    <t>Clinical Laboratory Specialities</t>
  </si>
  <si>
    <t>Immunology and transfusion medicine</t>
  </si>
  <si>
    <t>Biological chemistry</t>
  </si>
  <si>
    <t>Clinical microbiology</t>
  </si>
  <si>
    <t>Pathological anatomy</t>
  </si>
  <si>
    <t>Neurological Specialities</t>
  </si>
  <si>
    <t>Clinical neurophysiology</t>
  </si>
  <si>
    <t>Neurological surgery</t>
  </si>
  <si>
    <t>Neurology</t>
  </si>
  <si>
    <t>Physiotherapy</t>
  </si>
  <si>
    <t>Psychiatric Specialities</t>
  </si>
  <si>
    <t>Child and adolescent psychiatry</t>
  </si>
  <si>
    <t>Psychiatry</t>
  </si>
  <si>
    <t>Forensic psychiatry</t>
  </si>
  <si>
    <t>Additional Specialities</t>
  </si>
  <si>
    <t>Allergology</t>
  </si>
  <si>
    <t xml:space="preserve">Industrial Health </t>
  </si>
  <si>
    <t>Addiction medicine</t>
  </si>
  <si>
    <t>Gynaecological oncology</t>
  </si>
  <si>
    <t>Nuclear medicine</t>
  </si>
  <si>
    <t>Palliative medicine</t>
  </si>
  <si>
    <t>Student Health</t>
  </si>
  <si>
    <t>Pain management</t>
  </si>
  <si>
    <t>Infection prevention</t>
  </si>
  <si>
    <t>Psychiatry for the elderly</t>
  </si>
  <si>
    <t>Dental specialties</t>
  </si>
  <si>
    <t>Paedodontics</t>
  </si>
  <si>
    <t>Orthodontics</t>
  </si>
  <si>
    <t>Periodontology</t>
  </si>
  <si>
    <t>Oral and maxillofacial surgery</t>
  </si>
  <si>
    <t>Endodontics</t>
  </si>
  <si>
    <t>Orofacial medicine</t>
  </si>
  <si>
    <t>Prosthodontics</t>
  </si>
  <si>
    <t>Dentomaxillofacial radiology</t>
  </si>
  <si>
    <t>Stomatognathic physiology</t>
  </si>
  <si>
    <t>Pharmacist (In the international arena, the term pharmacist refers to the Swedish profession “apotekare” together with the profession "receptarie")</t>
  </si>
  <si>
    <r>
      <t xml:space="preserve">Därav &lt;65 år </t>
    </r>
    <r>
      <rPr>
        <b/>
        <sz val="9"/>
        <color theme="5" tint="0.89999084444715716"/>
        <rFont val="Noto Sans"/>
        <family val="2"/>
        <scheme val="minor"/>
      </rPr>
      <t>2020</t>
    </r>
  </si>
  <si>
    <r>
      <t xml:space="preserve">Därav &lt;65 år </t>
    </r>
    <r>
      <rPr>
        <b/>
        <sz val="9"/>
        <color theme="4" tint="0.89999084444715716"/>
        <rFont val="Noto Sans"/>
        <family val="2"/>
        <scheme val="minor"/>
      </rPr>
      <t>2023</t>
    </r>
  </si>
  <si>
    <r>
      <t xml:space="preserve">Därav &lt;65 år </t>
    </r>
    <r>
      <rPr>
        <b/>
        <sz val="9"/>
        <color theme="5" tint="0.89999084444715716"/>
        <rFont val="Noto Sans"/>
        <family val="2"/>
        <scheme val="minor"/>
      </rPr>
      <t>2023</t>
    </r>
  </si>
  <si>
    <r>
      <t xml:space="preserve">Därav &lt;65 år </t>
    </r>
    <r>
      <rPr>
        <b/>
        <sz val="9"/>
        <color theme="5" tint="0.89999084444715716"/>
        <rFont val="Noto Sans"/>
        <family val="2"/>
        <scheme val="minor"/>
      </rPr>
      <t>2021</t>
    </r>
  </si>
  <si>
    <r>
      <t xml:space="preserve">Därav &lt;65 år </t>
    </r>
    <r>
      <rPr>
        <b/>
        <sz val="9"/>
        <color theme="5" tint="0.89999084444715716"/>
        <rFont val="Noto Sans"/>
        <family val="2"/>
        <scheme val="minor"/>
      </rPr>
      <t>2022</t>
    </r>
  </si>
  <si>
    <t>Därav antal personer med enbart ett specialistbevis</t>
  </si>
  <si>
    <t>mikael.ohlin@socialstyrelsen.se</t>
  </si>
  <si>
    <t>075-247 30 00</t>
  </si>
  <si>
    <t>*Inklusive Schweiz, från 2020 räknas Storbritannien som tredje land</t>
  </si>
  <si>
    <t>Barn-och ungdomsallergologi</t>
  </si>
  <si>
    <t xml:space="preserve"> Klinisk mikrobiologi**</t>
  </si>
  <si>
    <t>Sidan innehåller en tabell, tre diagram och  en knapp med en hyperlänk som tar dig tillbaka till innehållsförteckningen</t>
  </si>
  <si>
    <t>Sidan innehåller en tabell och  en knapp med en hyperlänk som tar dig tillbaka till innehållsförteckningen</t>
  </si>
  <si>
    <t>Sidan innehåller en tabell, fem diagram och  en knapp med en hyperlänk som tar dig tillbaka till innehållsförteckningen</t>
  </si>
  <si>
    <t>Normalization means within statistics to make values comparable.</t>
  </si>
  <si>
    <t>Sverige 2022</t>
  </si>
  <si>
    <t>EU27/EES+Schweiz, exkl Sverige 2022</t>
  </si>
  <si>
    <t>Sverige 2023</t>
  </si>
  <si>
    <t>EU27/EES+Schweiz, exkl Sverige 2023</t>
  </si>
  <si>
    <t>Tredje land 2020</t>
  </si>
  <si>
    <t>Tredje land 2022</t>
  </si>
  <si>
    <t>Sverige 2021</t>
  </si>
  <si>
    <t>EU27/EES+Schweiz, exkl Sverige 2021</t>
  </si>
  <si>
    <t>Tredje land 2021</t>
  </si>
  <si>
    <t>Artikelnummer-eng</t>
  </si>
  <si>
    <t>I den här sidan finns innehållsförteckningen.</t>
  </si>
  <si>
    <t>Optik</t>
  </si>
  <si>
    <t xml:space="preserve"> Tandvård</t>
  </si>
  <si>
    <t>Statistik om legitimerad hälso- och sjukvårdspersonal (2024) samt arbetsmarknadsstatus (2023)</t>
  </si>
  <si>
    <t>2024</t>
  </si>
  <si>
    <t>Tabell 2.1 Legitimationer utfärdade under 2024 efter kön samt utbildning i Sverige, övriga EU/EES* och 3:e land</t>
  </si>
  <si>
    <t>Tredje Land 2024</t>
  </si>
  <si>
    <t>EU27/EES+Schweiz, exkl Sverige 2024</t>
  </si>
  <si>
    <t>EU/EES+Schweiz, exkl Sverige 2024</t>
  </si>
  <si>
    <t>Sverige 2024</t>
  </si>
  <si>
    <t>Sverige2024</t>
  </si>
  <si>
    <t>EU2024</t>
  </si>
  <si>
    <t>Tredje land 2023</t>
  </si>
  <si>
    <t>TredjeLand2023</t>
  </si>
  <si>
    <t>EU27/EES + Schweiz, exkl Sverige 2021</t>
  </si>
  <si>
    <t>EU27/EES+Schweiz och Storbrittanien, exkl Sverige 2021</t>
  </si>
  <si>
    <t>TredjeLand 2021</t>
  </si>
  <si>
    <t>2.2 Legit. utb.land 2020–2024</t>
  </si>
  <si>
    <t>Tabell 2.2 Legitimationer utfärdade efter kön samt utbildning i Sverige, övriga EU/EES* och 3:e land, respektive år,  31 december 2020-2024</t>
  </si>
  <si>
    <t>Licences granted by Sex, Licence, and Education in Sweden, EU/EEA + Switzerland or Other Countries, 31 december 2020-2024</t>
  </si>
  <si>
    <t>3.1 Specialistbevis 2020–2024</t>
  </si>
  <si>
    <t>Tabell 3.1 Totalt antal utfärdade specialistbevis för läkare och tandläkare, 31 december 2020-2024, kvinnor och män</t>
  </si>
  <si>
    <t>Total number of granted Speciality qualifications for Doctors and Dentists, 31 december 2020-2024, women and men</t>
  </si>
  <si>
    <t>Därav &lt;65 år 2024</t>
  </si>
  <si>
    <t>Därav &lt;65 år 2023</t>
  </si>
  <si>
    <t>Därav &lt;65 år 2022</t>
  </si>
  <si>
    <r>
      <t xml:space="preserve">Därav &lt;65 år </t>
    </r>
    <r>
      <rPr>
        <b/>
        <sz val="9"/>
        <color theme="4" tint="0.89999084444715716"/>
        <rFont val="Noto Sans"/>
        <family val="2"/>
        <scheme val="minor"/>
      </rPr>
      <t>2024</t>
    </r>
  </si>
  <si>
    <r>
      <t xml:space="preserve">Därav &lt;65 år </t>
    </r>
    <r>
      <rPr>
        <b/>
        <sz val="9"/>
        <color rgb="FFDBF0F6"/>
        <rFont val="Noto Sans"/>
        <family val="2"/>
        <scheme val="minor"/>
      </rPr>
      <t>2022</t>
    </r>
  </si>
  <si>
    <t>Därav &lt;65 år 2020</t>
  </si>
  <si>
    <t>Därav &lt;65 år 2021</t>
  </si>
  <si>
    <t>Tabell 3.1 Totala antal utfärdade specialistbevis för läkare och tandläkare, 31 december 2020-2024, kvinnor och män*</t>
  </si>
  <si>
    <t>Table 3.1 Total number of granted Speciality qualifications for Doctors (MD) and Dentists, 31 december 2020- 2024, women and men*</t>
  </si>
  <si>
    <r>
      <t xml:space="preserve">Därav &lt;65 år </t>
    </r>
    <r>
      <rPr>
        <b/>
        <sz val="9"/>
        <color theme="5" tint="0.89999084444715716"/>
        <rFont val="Noto Sans"/>
        <family val="2"/>
        <scheme val="minor"/>
      </rPr>
      <t>2024</t>
    </r>
  </si>
  <si>
    <t>Tabell 3.2 Totala antal utfärdade specialistbevis för läkare och tandläkare, 31 december 2020-2024, kvinnor*</t>
  </si>
  <si>
    <t>Table 3.2 Total number of granted Speciality qualifications for Doctors (MD) and Dentists, 31 december 2020- 2024, women</t>
  </si>
  <si>
    <t>Tabell 3.3 Totala antal utfärdade specialistbevis för läkare och tandläkare, 31 december 2020-2024, män*</t>
  </si>
  <si>
    <t>Table 3.3 Total number of granted Speciality qualifications for Doctors (MD) and Dentists, 31 december 2020- 2024, men</t>
  </si>
  <si>
    <t>3.2 Spec.bevis kv. 2020-2024</t>
  </si>
  <si>
    <t>Tabell 3.2 Totalt antal utfärdade specialistbevis för läkare och tandläkare, 31 december 2020-2024, kvinnor</t>
  </si>
  <si>
    <t>Total number of granted Speciality qualifications for Doctors and Dentists, 31 december 2020-2024, women</t>
  </si>
  <si>
    <t>3.3 Spec.bevis män 2020-2024</t>
  </si>
  <si>
    <t>Tabell 3.3 Totalt antal utfärdade specialistbevis för läkare och tandläkare, 31 december 2020-2024, män</t>
  </si>
  <si>
    <t>Total number of granted Speciality qualifications for Doctors and Dentists, 31 december 2020-2024, men</t>
  </si>
  <si>
    <t>Tabell 4. Specialistbevis för läkare och tandläkare utfärdade under 2024, efter kön samt därav antal personer med enbart ett specialistbevis*</t>
  </si>
  <si>
    <t>Table 4.  Speciality qualifications for Doctors (MD) and Dentists granted 2024 categorized by Sex and of which the number of people with only one Speciality qualification</t>
  </si>
  <si>
    <t xml:space="preserve">                                                                                                                                                                                                                                                                                                                                                                                                                                                                                                                                                                                                                                                   </t>
  </si>
  <si>
    <t>4. Specialistbevis 2024</t>
  </si>
  <si>
    <t>Tabell 4. Specialistbevis för läkare och tandläkare utfärdade under 2024 efter kön samt därav antal personer med enbart ett specialistbevis</t>
  </si>
  <si>
    <t>Speciality qualification for Doctors and Dentists granted 2024 categorized by Sex and of which the number of people with only one Speciality qualification</t>
  </si>
  <si>
    <t>X</t>
  </si>
  <si>
    <t>Tabell 7.1 Antal legitimerade psykoterapeuter* efter arbetsmarknadsstatus och senast annan legitimation, november 2023, kvinnor och män</t>
  </si>
  <si>
    <t>Table 7.1 Number of Licensed Psychotherapists by Status in the Workforce and latest second Licence in November, 2023, Women and Men</t>
  </si>
  <si>
    <t>Tabell 7.1 Antal legitimerade psykoterapeuter efter arbetsmarknadsstatus och ev. legitimation i november 2023, kvinnor och män</t>
  </si>
  <si>
    <t>Number of Licensed Psychotherapists by Status in the Workforce and latest second Licence in November, 2023, Women and Men</t>
  </si>
  <si>
    <t>Tabell 7.2 Antal legitimerade psykoterapeuter efter arbetsmarknadsstatus och ev. legitimation i november 2023, kvinnor</t>
  </si>
  <si>
    <t>Number of Licensed Psychotherapists by Status in the Workforce and latest second Licence in November, 2023, Women</t>
  </si>
  <si>
    <t>Tabell 7.2 Antal legitimerade psykoterapeuter* efter arbetsmarknadsstatus och senast annan legitimation, november 2023, kvinnor</t>
  </si>
  <si>
    <t>Table 7.2 Number of Licensed Psychotherapists by Status in the Workforce and latest second Licence in November, 2023, Women</t>
  </si>
  <si>
    <t>Tabell 7.3 Antal legitimerade psykoterapeuter* efter arbetsmarknadsstatus och senast annan legitimation, november 2023, män</t>
  </si>
  <si>
    <t>Table 7.3 Number of Licensed Psychotherapists by Status in the Workforce and latest second Licence in November, 2023, Men</t>
  </si>
  <si>
    <t>Tabell 7.3 Antal legitimerade psykoterapeuter efter arbetsmarknadsstatus och ev. legitimation i november 2023, män</t>
  </si>
  <si>
    <t>Number of Licensed Psychotherapists by Status in the Workforce and latest second Licence in November, 2023, Men</t>
  </si>
  <si>
    <t xml:space="preserve">       2023</t>
  </si>
  <si>
    <t>Förändring i förhållande till befolkningen 2019-2023</t>
  </si>
  <si>
    <t>Förändring i förhållandetill befolkningen (%)* 2019-2023</t>
  </si>
  <si>
    <t>10.1 Yrkesverksamma 2019-2023</t>
  </si>
  <si>
    <t>10.2 Yrkesverks. kv. 2019–2023</t>
  </si>
  <si>
    <t>10.3 Yrkesverks. män  2019–2023</t>
  </si>
  <si>
    <t>Undersköterska</t>
  </si>
  <si>
    <t>.</t>
  </si>
  <si>
    <t>Undersköterska****</t>
  </si>
  <si>
    <t>Vård och omsorg med
boende (SNI 87)</t>
  </si>
  <si>
    <t>Öppna sociala insatser
(SNI 88)</t>
  </si>
  <si>
    <t>Offentlig förvaltning (SNI
84.1)</t>
  </si>
  <si>
    <t>Grundskoleutbildning
(SNI 85.2)</t>
  </si>
  <si>
    <t>Partihandel med
hushållsvaror (SNI 46.4)</t>
  </si>
  <si>
    <t>Gymnasial utbildning
(SNI 85.3)</t>
  </si>
  <si>
    <t>Offentliga tjänster (SNI
84.2)</t>
  </si>
  <si>
    <t>Andra
konsumenttjänster (SNI
96.0)</t>
  </si>
  <si>
    <t>Förskoleutbildning (SNI
85.1)</t>
  </si>
  <si>
    <t>Hälso- och sjukvård (SNI 
86)</t>
  </si>
  <si>
    <t>Ej sysselsatta*****</t>
  </si>
  <si>
    <t>*****Personer som inte är folkbokförda, saknar inkomst eller är arbetslösa samt övriga ej sysselsatta.</t>
  </si>
  <si>
    <t>Antal icke pensionerade i
Sverige******</t>
  </si>
  <si>
    <t>******Personer som bedöms arbeta/leva i utlandet exkluderas. Denna bedömning görs för icke-folkbokförda och de som saknar inkomst i Sverige. Även personer för vilka personnummer saknas exkluderas.</t>
  </si>
  <si>
    <t>*Observera att de läkare, psykologer, sjuksköterskor, m0m0 som är leg0 psykoterapeuter räknas både i denna tabell och ytterligare en gång i Tabell 7 som psykoterapeut0</t>
  </si>
  <si>
    <t xml:space="preserve">**Inom dessa yrkesområden har man kunnat legitimeras sedan år 2000 eller senare (se fliken Om statistiken)0 </t>
  </si>
  <si>
    <t>Personer som är sysselsatta inom dessa yrken, men som utbildades innan respektive legitimation infördes, räknas inte med i denna statistik0</t>
  </si>
  <si>
    <t>***Från år 2014 beviljas legitimation som fysioterapeut i stället för sjukgymnast0 I statistiken används benämningen fysioterapeut för samtliga</t>
  </si>
  <si>
    <t>personer som tidigare har beviljats legitimation som sjukgymnast0</t>
  </si>
  <si>
    <t>Antal icke pensionerade i Sverige******</t>
  </si>
  <si>
    <t>2024*****</t>
  </si>
  <si>
    <t>***** Uppgifterna för 2024 är preliminära, läs mera i fliken Om statistiken</t>
  </si>
  <si>
    <t>2024****</t>
  </si>
  <si>
    <t>*****Spridningen bland de länsvisa observationerna har jämförts på basis av den så kallade variationskoefficienten som kan beskrivas som en normaliserad standardavvikelse, uttryckt i procent.</t>
  </si>
  <si>
    <t>Variationskoefficient*****</t>
  </si>
  <si>
    <t>**** Sedan 1 juli 2023 är undersköterska en skyddad yrkestitel. Den som hade en tillsvidareanställning som undersköterska när de nya reglerna började gälla, får fortsätta att använda titeln till och med den 30 juni 2033 utan bevis, vilket innebär att statisitiken över underskötersköterskor med yrkesbevis inte motsvarar de som använder titeln.</t>
  </si>
  <si>
    <t xml:space="preserve"> </t>
  </si>
  <si>
    <t>Tabell 5.1 Antal legitimerad hälso- och sjukvårdspersonal* efter arbetsmarknadsstatus och legitimation eller yrkesbevis, november 2023, kvinnor och män</t>
  </si>
  <si>
    <t xml:space="preserve">Tabell 5.2 Antal legitimerad hälso- och sjukvårdspersonal* efter arbetsmarknadsstatus och legitimation eller yrkesbevis, november 2023, kvinnor </t>
  </si>
  <si>
    <t xml:space="preserve">Tabell 5.3 Antal legitimerad hälso- och sjukvårdspersonal* efter arbetsmarknadsstatus och legitimation eller yrkesbevis, november 2023, män </t>
  </si>
  <si>
    <t xml:space="preserve">Table 5.3 Number of Licensed Practitioners and Assistant Nurses with Vocational Certificate by Status in the Workforce in November, 2023 men </t>
  </si>
  <si>
    <t xml:space="preserve">Table 5.2 Number of Licensed Practitioners and Assistant Nurses with Vocational Certificate by Status in the Workforce in November, 2023 Women </t>
  </si>
  <si>
    <t>Table 6.2 Proportion of non-retired Licensed Practitioners and Assistant Nurses with Vocational Certificate in Sweden by Status in the Workforce in November, 2023, Women</t>
  </si>
  <si>
    <t>Table 6.1 Proportion of non-retired Licensed Practitioners and Assistant Nurses with Vocational Certificate in Sweden by Status in the Workforce in November, 2023, Women and Men</t>
  </si>
  <si>
    <t>Table 6.3 Proportion of non-retired Licensed Practitioners and Assistant Nurses with Vocational Certificate in Sweden by Status in the Workforce in November, 2023, Men</t>
  </si>
  <si>
    <t>Table 11.1  Number of professionally active certified health care personnel by Licence or vocational certificate and region, and per 100 000 inhabitants in November 2023, Women and Men</t>
  </si>
  <si>
    <t>Table 11.2   Number of professionally active certified health care personnel by Licence or vocational certificate and region, and per 100 000 inhabitants in November 2023, Women</t>
  </si>
  <si>
    <t>Table 11.3   Number of professionally active certified health care personnel by Licence or vocational certificate and region, and per 100 000 inhabitants in November 2023, Men</t>
  </si>
  <si>
    <t xml:space="preserve">       2024**</t>
  </si>
  <si>
    <t>***** Uppgifterna för 2024 är preliminära, läs mera i fliken Om statistiken. Förändringen i förhållande till befolkningen beränkas på de slutgilitiga siffrorna.</t>
  </si>
  <si>
    <t>Förändring i förhållande till befolkningen (%)* 2019-2023</t>
  </si>
  <si>
    <t>Tabell 1. Totalt antal utfärdade legitimationer och yrkesbevis samt antal som därav till personer under 65 år efter kön, 2020-2024*</t>
  </si>
  <si>
    <t>Table 1. Licences  and vocational certificates granted and Number of Practioners with Licence under 65 years od age,  categorised by Sex, 2020- 2024*</t>
  </si>
  <si>
    <t>Number of Licensed Practitioners and Assistant Nurses with vocational certificate  by Status in the Workforce in November, 2023, Women and Men</t>
  </si>
  <si>
    <t xml:space="preserve">Number of Licensed Practitioners and Assistant Nurses with Vocational Certificate by Status in the Workforce in November, 2023 Women </t>
  </si>
  <si>
    <t xml:space="preserve">Number of Licensed Practitioners and Assistant Nurses with Vocational Certificate by Status in the Workforce in November, 2023 men </t>
  </si>
  <si>
    <t>Proportion of non-retired Licensed Practitioners and Assistant Nurses with Vocational Certificate in Sweden by Status in the Workforce in November, 2023, Women and Men</t>
  </si>
  <si>
    <t>Proportion of non-retired Licensed Practitioners and Assistant Nurses with Vocational Certificate in Sweden by Status in the Workforce in November, 2023, Women</t>
  </si>
  <si>
    <t xml:space="preserve"> Proportion of non-retired Licensed Practitioners and Assistant Nurses with Vocational Certificate in Sweden by Status in the Workforce in November, 2023, Men</t>
  </si>
  <si>
    <t>9. Syssels. psykoterap. 2019–23</t>
  </si>
  <si>
    <t>Gällande undersköterskor</t>
  </si>
  <si>
    <t>Sedan 1 juli 2023 är undersköterska en skyddad yrkestitel. Den som hade en tillsvidareanställning som undersköterska när de nya reglerna började gälla, får fortsätta att använda titeln till och med den 30 juni 2033 utan bevis, vilket innebär att statisitiken över underskötersköterskor med yrkesbevis inte motsvarar de som använder titeln.</t>
  </si>
  <si>
    <t>Därför representerar antalet undersköterskor med yrkesbevis inte antalet verksamma inom yrket.</t>
  </si>
  <si>
    <t>Utfärdade legitimationer, specialistbevis och yrkeabevis. Tabell 1-4.</t>
  </si>
  <si>
    <t>I tabell 1 redovisas totala antalet utfärdade legitimationeroch yrkesbevis per den 31 december de senaste fem åren samt antalet utfärdade legitimationer och specialistbevis per den 31 december under aktuellt statistikår. Tabell 2 delar upp legitimationer efter utbildningsland. I tabell 3-4  redovisas totala antalet utfärdade specialbevis per den 31 december de senaste fem åren samt antalet utfärdade specialistbevis per den 31 december under aktuellt statistikår. Observera att uppgifterna i tabell 1-4 ligger ett år före uppgifterna i tabell 5-11. Tabellerna om arbetsmarknadsstatus för hälso- och sjukvårdspersonal och psykoterapeuterna har en eftersläpning på ett statistikår jämfört med uppgifterna om utfärdade legitimationer och specialistbevis.</t>
  </si>
  <si>
    <t>BAS</t>
  </si>
  <si>
    <t xml:space="preserve">Befolkningens arbetsmarknadsstatus är en statistikprodukt som med hjälp av administrativa data beskriver utbudet av arbetskraft i Sverige. Syftet är att beskriva arbetsmarknadsläget samt utvecklingen över tid. Statistiken redovisar bland annat antalet sysselsatta, arbetslösa och personer utanför arbetskraften för den folkbokförda befolkningen i åldern 15–74 år. </t>
  </si>
  <si>
    <t>Den publiceras både med preliminära uppgifter och slutliga uppgifter. I denna publikation användes de preliminära uppgifterna för att kompletera LISA.</t>
  </si>
  <si>
    <t>-</t>
  </si>
  <si>
    <t>Sambearbetningen av dessa registerdata har som grund personnumren från HOSP och i viss mån universitets- och högskoleregistret. Från LISA och BAS hämtas uppgifter som till exempel arbetsmarknadsstatus, utbetald pension och sjukersättning. (se bild A). När registren sambearbetas görs registret om till ett individregister. Varje individ fördelas en legitimation. I fall där en person har flera legitimationer har tilldelningen gjorts efter principen att den senaste legitimationen är den som gäller. Ett fåtal personer har erhållit flera legitimationer samtidigt (samma kalendermånad). För dessa tilldelas legitimation efter längst utbildning. Om utbildningarna är lika långa tilldelas en legitimation med hjälp av ett slumpmässigt val.</t>
  </si>
  <si>
    <t>**** Sedan 1 juli 2023 är undersköterska en skyddad yrkestitel.</t>
  </si>
  <si>
    <t xml:space="preserve"> Den som hade en tillsvidareanställning som undersköterska när de nya reglerna började gälla, får fortsätta att använda titeln till och med den 30 juni 2033 utan bevis. </t>
  </si>
  <si>
    <t>Detta innebär att statisitiken över underskötersköterskor med yrkesbevis inte motsvarar de som använder titeln.</t>
  </si>
  <si>
    <t>Table 2.1 Licences granted in 2024  by Sex, Licence and Education in Sweden, EU/EFTA+Switzerland or other countries</t>
  </si>
  <si>
    <t>Statistik om hälso- och sjukvårdspersonal med legitimation eller yrkesbevis (2024) samt arbetsmarknadsstatus (2023)</t>
  </si>
  <si>
    <t>Statistics on Health Care Personnel with Licence or Vocational Certificate (2024) and Workforce status (2023)</t>
  </si>
  <si>
    <t>*Uppgifterna för 2024 är preliminära, läs mera i fliken Om statistiken. Förändringen i förhållande till befolkningen beränkas på de slutgilitiga siffrorna.</t>
  </si>
  <si>
    <t>Tabell 2.1 Legitimationer och yrkesbevis utfärdade under 2024 efter kön samt utbildning i Sverige, övriga EU/EES* och 3:e land</t>
  </si>
  <si>
    <t>Tabell 2.2 Legitimationer och yrkesbevis utfärdade efter kön samt utbildning i Sverige, övriga EU/EES* och 3:e land, respektive år,  31 december 2020-2024</t>
  </si>
  <si>
    <t>Licences and vocational certificates granted in 2024 by Sex, Licence, and Education in Sweden, EU/EEA + Switzerland or Other Countries</t>
  </si>
  <si>
    <t>Number of professionally active  Licensed Practitioners and Assistant Nurses with Vocational Certificate by Licence or vocational certificate and region, and per 100 000 inhabitants in November 2023, Women and Men</t>
  </si>
  <si>
    <t>Number of professionally active  Licensed Practitioners and Assistant Nurses with Vocational Certificate by Licence or vocational certificate and region, and per 100 000 inhabitants in November 2023, Women</t>
  </si>
  <si>
    <t>Number of professionally active  Licensed Practitioners and Assistant Nurses with Vocational Certificate by Licence or vocational certificate and region, and per 100 000 inhabitants in November 2023, Men</t>
  </si>
  <si>
    <t>Tabell 5.1 Antal  hälso- och sjukvårdpersonal med legitimation eller yrkesbevis efter arbetsmarknadsstatus och legitimation eller yrkesbevis, november 2023, kvinnor och män</t>
  </si>
  <si>
    <t xml:space="preserve">Tabell 5.2 Antal  hälso- och sjukvårdpersonal med legitimation eller yrkesbevis efter arbetsmarknadsstatus och legitimation eller yrkesbevis, november 2023, kvinnor </t>
  </si>
  <si>
    <t xml:space="preserve">Tabell 5.3 Antal  hälso- och sjukvårdpersonal med legitimation eller yrkesbevis efter arbetsmarknadsstatus och legitimation eller yrkesbevis, november 2023, män </t>
  </si>
  <si>
    <t>Tabell 6.1 Andel (%) ej pensionerade  hälso- och sjukvårdpersonal med legitimation eller yrkesbevis i Sverige efter arbetsmarknadsstatus och legitimation eller yrkesbevis, november 2023, kvinnor och män</t>
  </si>
  <si>
    <t>Tabell 6.2 Andel (%) ej pensionerade hälso- och sjukvårdpersonal med legitimation eller yrkesbevis i Sverige efter arbetsmarknadsstatus och legitimation eller yrkesbevis, november 2023, kvinnor</t>
  </si>
  <si>
    <t>Tabell 6.3 Andel (%) ej pensionerade  hälso- och sjukvårdpersonal med legitimation eller yrkesbevis i Sverige efter arbetsmarknadsstatus och legitimation eller yrkesbevis, november 2023, män</t>
  </si>
  <si>
    <t>Tabell 11.1 Antal yrkesverksamma hälso- och sjukvårdpersonal med legitimation eller yrkesbevis i länen och per 100 000 invånare efter legitimation eller yrkesbevis november 2023, kvinnor och män</t>
  </si>
  <si>
    <t>Tabell 11.2 Antal yrkesverksamma  hälso- och sjukvårdpersonal med legitimation eller yrkesbevis i länen och per 100 000 invånare efter legitimation eller yrkesbevis november 2023, kvinnor</t>
  </si>
  <si>
    <t>Tabell 11.3 Antal yrkesverksamma hälso- och sjukvårdpersonal med legitimation eller yrkesbevis i länen och per 100 000 invånare efter legitimation eller yrkesbevis november 2023, män</t>
  </si>
  <si>
    <t>Tabell 11.1 Antal yrkesverksamma  hälso- och sjukvårdpersonal med legitimation eller yrkesbevis* i länen och per 100 000 invånare efter legitimation eller yrkesbevis november 2023, kvinnor och män</t>
  </si>
  <si>
    <t>Tabell 11.2 Antal yrkesverksamma  hälso- och sjukvårdpersonal med legitimation eller yrkesbevis* i länen och per 100 000 invånare efter legitimation eller yrkesbevis november 2023, kvinnor</t>
  </si>
  <si>
    <t>Tabell 11.3 Antal yrkesverksamma  hälso- och sjukvårdpersonal med legitimation eller yrkesbevis* i länen och per 100 000 invånare efter legitimation eller yrkesbevis november 2023, män</t>
  </si>
  <si>
    <t>Tabell 6.3 Andel (%) ej pensionerade  hälso- och sjukvårdpersonal med legitimation eller yrkesbevis* i Sverige efter arbetsmarknadsstatus och legitimation eller yrkesbevis, november 2023, män</t>
  </si>
  <si>
    <t>Tabell 6.2 Andel (%) ej pensionerade  hälso- och sjukvårdpersonal med legitimation eller yrkesbevis* i Sverige efter arbetsmarknadsstatus och legitimation eller yrkesbevis, november 2023, kvinnor</t>
  </si>
  <si>
    <t>Tabell 6.1 Andel (%) ej pensionerade certifierad  hälso- och sjukvårdpersonal med legitimation eller yrkesbevis* i Sverige efter arbetsmarknadsstatus och legitimation eller yrkesbevis, november 2023, kvinnor och män</t>
  </si>
  <si>
    <t>Table 5.1 Number of Licensed Practitioners and Assistant Nurses with Vocational Certificate  by Status in the Workforce in November, 2023, Women and Men</t>
  </si>
  <si>
    <t>1. Leg. &amp; yrkesbevis 2020-2024</t>
  </si>
  <si>
    <t>2.1 Leg. &amp; yrkesbevis, utb.land</t>
  </si>
  <si>
    <t>5.1 Arbetsmarknadsstatus</t>
  </si>
  <si>
    <t>5.2 Arbetsm.status  kv</t>
  </si>
  <si>
    <t>5.3 Arbetsm.status män</t>
  </si>
  <si>
    <t>6.1 Ej pensionerade</t>
  </si>
  <si>
    <t xml:space="preserve">6.2 Ej pensionerade kv. </t>
  </si>
  <si>
    <t xml:space="preserve">6.3 Ej pensionerade män </t>
  </si>
  <si>
    <t>8. Syssel. leg. yrkesb. 2019–23</t>
  </si>
  <si>
    <t>Uthyrning och förvaltning av egna eller arrenderade fastigheter (SNI 68.2)</t>
  </si>
  <si>
    <t>Arbetsförmedling, bemanning och andra personalrelaterade tjänster (SNI 78)</t>
  </si>
  <si>
    <t>Övrig specialiserad butikshandel med hushållsvaror (SNI 47.7)</t>
  </si>
  <si>
    <t>Naturvetenskaplig och teknisk forskning och utveckling (SNI 72.1)</t>
  </si>
  <si>
    <t>Verksamhet i religösa samfund och i andra intresseorganisationer (SNI 94.9)</t>
  </si>
  <si>
    <t>Dataprogrammering, datakonsultverksamhet o.d. (SNI 62.0)</t>
  </si>
  <si>
    <t>Skogsförvaltning och skogsskötsel (SNI 02.1)</t>
  </si>
  <si>
    <t>Licences  and vocational certificates granted and Number of Practioners with Licence under 65 years od age,  categorised by Sex, 2020- 2024*</t>
  </si>
  <si>
    <t xml:space="preserve">Tabell 8. Antal sysselsatt certifierad hälso- och sjukvårdspersonal* efter legitimation eller yrkesbevis och kön, november 2019–2023 inklusive preliminära uppgifter för 2024 </t>
  </si>
  <si>
    <t xml:space="preserve">Tabell 9. Antal sysselsatta legitimerade psykoterapeuter* efter kön, november 2019–2023 inklusive preliminära uppgifter för 2024 </t>
  </si>
  <si>
    <t>Tabell 10.1 Antal yrkesverksamma  hälso- och sjukvårdpersonal med legitimation eller yrkesbevis* efter legitimation eller yrkesbevis november 2019–2023 inklusive preliminära uppgifter för 2024 , kvinnor och män</t>
  </si>
  <si>
    <t xml:space="preserve">Tabell 10.2 Antal yrkesverksamma  hälso- och sjukvårdpersonal med legitimation eller yrkesbevis* efter legitimation eller yrkesbevis november 2019–2023 inklusive preliminära uppgifter för 2024 , kvinnor </t>
  </si>
  <si>
    <t>Tabell 10.3 Antal yrkesverksamma certifierad hälso- och sjukvårdspersonal* efter legitimation eller yrkesbevis november  2019–2023 inklusive preliminära uppgifter för 2024 , män</t>
  </si>
  <si>
    <t xml:space="preserve">Tabell 8. Antal sysselsatt  hälso- och sjukvårdpersonal med legitimation eller yrkesbevis efter legitimation eller yrkesbevis och kön, november 2019–2023 inklusive preliminära uppgifter för 2024 </t>
  </si>
  <si>
    <t xml:space="preserve">Tabell 9. Antal sysselsatta legitimerade psykoterapeuter efter kön, november 2019–2023 inklusive preliminära uppgifter för 2024 </t>
  </si>
  <si>
    <t>Tabell 10.1 Antal yrkesverksamma  hälso- och sjukvårdpersonal med legitimation eller yrkesbevis efter legitimation eller yrkesbevis november 2019–2023 inklusive preliminära uppgifter för 2024 , kvinnor och män</t>
  </si>
  <si>
    <t xml:space="preserve">Tabell 10.2 Antal yrkesverksamma  hälso- och sjukvårdpersonal med legitimation eller yrkesbevis efter legitimation eller yrkesbevis november 2019–2023 inklusive preliminära uppgifter för 2024 , kvinnor </t>
  </si>
  <si>
    <t>Tabell 10.3 Antal yrkesverksamma  hälso- och sjukvårdpersonal med legitimation eller yrkesbevis efter legitimation eller yrkesbevis november  2019–2023 inklusive preliminära uppgifter för 2024 , män</t>
  </si>
  <si>
    <t>Table 8. Number of Employed Certified Practitioners by Licence or Vocational Certificate and Sex, November 2019–2023 including preliminary data for 2024</t>
  </si>
  <si>
    <t>Table 9. Number of Employed Licensed Psychotherapists by Sex in November 2019–2023 including preliminary data for 2024</t>
  </si>
  <si>
    <t>Tabell 10.1 Number of professionally active certified health care personnel, by license or vocational certificate in  November 2019–2023 including preliminary data for 2024, Women and Men</t>
  </si>
  <si>
    <t>Tabell 10.2 Number of professionally active certified health care personnel, by license or vocational certificate in  November 2019–2023 including preliminary data for 2024, Women</t>
  </si>
  <si>
    <t>Tabell 10.3 Number of professionally active certified health care personnel, by license och vocational certificate in November 2019–2023 including preliminary data for 2024, Men</t>
  </si>
  <si>
    <t>Number of professionally active  Licensed Practitioners and Assistant Nurses with Vocational Certificate, by license och vocational certificate in  November 2019–2023 including preliminary data for 2024, Men</t>
  </si>
  <si>
    <t>Number of professionally active  Licensed Practitioners and Assistant Nurses with Vocational Certificate, by license or vocational certificate in  November 2019–2023 including preliminary data for 2024, Women</t>
  </si>
  <si>
    <t>Number of professionally active  Licensed Practitioners and Assistant Nurses with Vocational Certificate, by license or vocational certificate in  November 2019–2023 including preliminary data for 2024, Women and Men</t>
  </si>
  <si>
    <t>Number of Employed Licensed Psychotherapists by Sex,  November 2019–2023 including preliminary data for 2024</t>
  </si>
  <si>
    <t>Number of Employed  Licensed Practitioners and Assistant Nurses with Vocational Certificate by Licence or Vocational Certificate and Sex,  November 2019–2023 including preliminary data for 2024</t>
  </si>
  <si>
    <t>2025-9-9756</t>
  </si>
  <si>
    <t>2025-9-9759</t>
  </si>
  <si>
    <t>Sedan publikationsår 2025 inkluderas preliminära uppgifter angående sysselsättning i tabell 8-10 från föregående år. Historiskt har tillförlitligheten på de preliminära uppgifterna varierat mellan olika typer av arbetsplatser och därmed mellan olika  yrken och branscher.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</si>
</sst>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0\ &quot;kr&quot;_-;\-* #,##0\ &quot;kr&quot;_-;_-* &quot;-&quot;\ &quot;kr&quot;_-;_-@_-"/>
    <numFmt numFmtId="44" formatCode="_-* #,##0.00\ &quot;kr&quot;_-;\-* #,##0.00\ &quot;kr&quot;_-;_-* &quot;-&quot;??\ &quot;kr&quot;_-;_-@_-"/>
    <numFmt numFmtId="43" formatCode="_-* #,##0.00_-;\-* #,##0.00_-;_-* &quot;-&quot;??_-;_-@_-"/>
    <numFmt numFmtId="164" formatCode="0&quot; &quot;%"/>
    <numFmt numFmtId="165" formatCode="0.0"/>
    <numFmt numFmtId="166" formatCode="###############0"/>
    <numFmt numFmtId="167" formatCode="########0"/>
  </numFmts>
  <fonts count="76">
    <font>
      <sz val="8.5"/>
      <color theme="1"/>
      <name val="Noto Sans"/>
      <family val="2"/>
      <scheme val="minor"/>
    </font>
    <font>
      <sz val="11"/>
      <color theme="1"/>
      <name val="Noto Sans"/>
      <family val="2"/>
      <scheme val="minor"/>
    </font>
    <font>
      <sz val="11"/>
      <color theme="1"/>
      <name val="Noto Sans"/>
      <family val="2"/>
      <scheme val="minor"/>
    </font>
    <font>
      <sz val="8"/>
      <color theme="1"/>
      <name val="Noto Sans"/>
      <family val="2"/>
      <scheme val="minor"/>
    </font>
    <font>
      <sz val="8"/>
      <color theme="1"/>
      <name val="Body Font"/>
      <family val="2"/>
    </font>
    <font>
      <sz val="8"/>
      <color theme="0"/>
      <name val="Noto Sans"/>
      <family val="2"/>
      <scheme val="minor"/>
    </font>
    <font>
      <sz val="11"/>
      <color rgb="FF3F3F76"/>
      <name val="Noto Sans"/>
      <family val="2"/>
      <scheme val="minor"/>
    </font>
    <font>
      <b/>
      <sz val="11"/>
      <color rgb="FF3F3F3F"/>
      <name val="Noto Sans"/>
      <family val="2"/>
      <scheme val="minor"/>
    </font>
    <font>
      <b/>
      <sz val="11"/>
      <color rgb="FFFA7D00"/>
      <name val="Noto Sans"/>
      <family val="2"/>
      <scheme val="minor"/>
    </font>
    <font>
      <sz val="11"/>
      <color rgb="FFFA7D00"/>
      <name val="Noto Sans"/>
      <family val="2"/>
      <scheme val="minor"/>
    </font>
    <font>
      <b/>
      <sz val="11"/>
      <color theme="0"/>
      <name val="Noto Sans"/>
      <family val="2"/>
      <scheme val="minor"/>
    </font>
    <font>
      <sz val="11"/>
      <color rgb="FFFF0000"/>
      <name val="Noto Sans"/>
      <family val="2"/>
      <scheme val="minor"/>
    </font>
    <font>
      <i/>
      <sz val="11"/>
      <color rgb="FF7F7F7F"/>
      <name val="Noto Sans"/>
      <family val="2"/>
      <scheme val="minor"/>
    </font>
    <font>
      <sz val="8.5"/>
      <color theme="1"/>
      <name val="Noto Sans"/>
      <family val="2"/>
      <scheme val="minor"/>
    </font>
    <font>
      <sz val="8.5"/>
      <color theme="1"/>
      <name val="Noto Sans"/>
      <family val="2"/>
      <scheme val="major"/>
    </font>
    <font>
      <sz val="18"/>
      <color theme="3"/>
      <name val="Noto Sans"/>
      <family val="2"/>
      <scheme val="major"/>
    </font>
    <font>
      <b/>
      <sz val="11"/>
      <color theme="1"/>
      <name val="Noto Sans"/>
      <family val="2"/>
      <scheme val="minor"/>
    </font>
    <font>
      <sz val="10"/>
      <color theme="1"/>
      <name val="Noto Sans"/>
      <family val="2"/>
      <scheme val="minor"/>
    </font>
    <font>
      <sz val="7"/>
      <color theme="1"/>
      <name val="Noto Sans"/>
      <family val="2"/>
      <scheme val="minor"/>
    </font>
    <font>
      <sz val="10"/>
      <color theme="0"/>
      <name val="Noto Sans"/>
      <family val="2"/>
      <scheme val="minor"/>
    </font>
    <font>
      <b/>
      <sz val="8.5"/>
      <color theme="1"/>
      <name val="Noto Sans"/>
      <family val="2"/>
      <scheme val="minor"/>
    </font>
    <font>
      <u/>
      <sz val="8.5"/>
      <color theme="10"/>
      <name val="Noto Sans"/>
      <family val="2"/>
      <scheme val="minor"/>
    </font>
    <font>
      <u/>
      <sz val="8.5"/>
      <color theme="11"/>
      <name val="Noto Sans"/>
      <family val="2"/>
      <scheme val="minor"/>
    </font>
    <font>
      <b/>
      <sz val="14"/>
      <color theme="1"/>
      <name val="Noto Sans"/>
      <family val="2"/>
      <scheme val="minor"/>
    </font>
    <font>
      <b/>
      <sz val="12"/>
      <color theme="1"/>
      <name val="Noto Sans"/>
      <family val="2"/>
      <scheme val="minor"/>
    </font>
    <font>
      <b/>
      <sz val="10"/>
      <color theme="1"/>
      <name val="Noto Sans"/>
      <family val="2"/>
      <scheme val="major"/>
    </font>
    <font>
      <b/>
      <sz val="10"/>
      <color theme="1"/>
      <name val="Noto Sans"/>
      <family val="2"/>
      <scheme val="minor"/>
    </font>
    <font>
      <b/>
      <sz val="9"/>
      <color theme="1"/>
      <name val="Noto Sans"/>
      <family val="2"/>
      <scheme val="minor"/>
    </font>
    <font>
      <sz val="9"/>
      <color theme="1"/>
      <name val="Noto Sans"/>
      <family val="2"/>
    </font>
    <font>
      <sz val="8"/>
      <name val="Noto Sans"/>
      <family val="2"/>
    </font>
    <font>
      <sz val="9"/>
      <color theme="1"/>
      <name val="Arial"/>
      <family val="2"/>
    </font>
    <font>
      <b/>
      <sz val="10"/>
      <color theme="1"/>
      <name val="Noto Sans"/>
      <family val="2"/>
    </font>
    <font>
      <sz val="10"/>
      <color theme="1"/>
      <name val="Noto Sans"/>
      <family val="2"/>
    </font>
    <font>
      <sz val="9"/>
      <color rgb="FF00B0F0"/>
      <name val="Noto Sans"/>
      <family val="2"/>
    </font>
    <font>
      <sz val="8"/>
      <color theme="1"/>
      <name val="Noto Sans"/>
      <family val="2"/>
    </font>
    <font>
      <i/>
      <sz val="8"/>
      <color theme="1"/>
      <name val="Noto Sans"/>
      <family val="2"/>
    </font>
    <font>
      <sz val="8"/>
      <color theme="1"/>
      <name val="Noto Sans"/>
      <family val="2"/>
      <scheme val="major"/>
    </font>
    <font>
      <sz val="8"/>
      <color rgb="FFFF0000"/>
      <name val="Noto Sans"/>
      <family val="2"/>
    </font>
    <font>
      <u/>
      <sz val="8"/>
      <color theme="10"/>
      <name val="Noto Sans"/>
      <family val="2"/>
    </font>
    <font>
      <i/>
      <sz val="8"/>
      <name val="Noto Sans"/>
      <family val="2"/>
    </font>
    <font>
      <sz val="11"/>
      <name val="Noto Sans"/>
      <family val="2"/>
      <scheme val="minor"/>
    </font>
    <font>
      <sz val="9"/>
      <name val="Arial"/>
      <family val="2"/>
    </font>
    <font>
      <b/>
      <sz val="9"/>
      <name val="Arial"/>
      <family val="2"/>
    </font>
    <font>
      <b/>
      <sz val="11"/>
      <name val="Noto Sans"/>
      <family val="2"/>
      <scheme val="minor"/>
    </font>
    <font>
      <sz val="8"/>
      <name val="Century Gothic"/>
      <family val="2"/>
    </font>
    <font>
      <sz val="8"/>
      <color theme="1"/>
      <name val="Century Gothic"/>
      <family val="2"/>
    </font>
    <font>
      <u/>
      <sz val="11"/>
      <color theme="10"/>
      <name val="Noto Sans"/>
      <family val="2"/>
      <scheme val="minor"/>
    </font>
    <font>
      <b/>
      <sz val="9"/>
      <color theme="1"/>
      <name val="Noto Sans"/>
      <family val="2"/>
      <scheme val="major"/>
    </font>
    <font>
      <sz val="8"/>
      <color theme="0"/>
      <name val="Noto Sans"/>
      <family val="2"/>
      <scheme val="major"/>
    </font>
    <font>
      <b/>
      <sz val="9"/>
      <color theme="0"/>
      <name val="Noto Sans"/>
      <family val="2"/>
      <scheme val="minor"/>
    </font>
    <font>
      <b/>
      <sz val="9"/>
      <color rgb="FFDBF0F6"/>
      <name val="Noto Sans"/>
      <family val="2"/>
      <scheme val="minor"/>
    </font>
    <font>
      <sz val="7"/>
      <color theme="1"/>
      <name val="Century Gothic"/>
      <family val="2"/>
    </font>
    <font>
      <sz val="7"/>
      <name val="Century Gothic"/>
      <family val="2"/>
    </font>
    <font>
      <sz val="7"/>
      <color indexed="8"/>
      <name val="Century Gothic"/>
      <family val="2"/>
    </font>
    <font>
      <b/>
      <sz val="9"/>
      <color theme="5" tint="0.89999084444715716"/>
      <name val="Noto Sans"/>
      <family val="2"/>
      <scheme val="minor"/>
    </font>
    <font>
      <sz val="9"/>
      <name val="Noto Sans"/>
      <family val="2"/>
      <scheme val="minor"/>
    </font>
    <font>
      <b/>
      <sz val="9"/>
      <color theme="4" tint="0.89999084444715716"/>
      <name val="Noto Sans"/>
      <family val="2"/>
      <scheme val="minor"/>
    </font>
    <font>
      <sz val="8.5"/>
      <name val="Noto Sans"/>
      <family val="2"/>
      <scheme val="minor"/>
    </font>
    <font>
      <sz val="8.5"/>
      <color rgb="FFDBF0F6"/>
      <name val="Noto Sans"/>
      <family val="2"/>
      <scheme val="minor"/>
    </font>
    <font>
      <sz val="8.5"/>
      <color rgb="FFEDF1F3"/>
      <name val="Noto Sans"/>
      <family val="2"/>
      <scheme val="minor"/>
    </font>
    <font>
      <sz val="8.5"/>
      <color theme="0"/>
      <name val="Noto Sans"/>
      <family val="2"/>
      <scheme val="minor"/>
    </font>
    <font>
      <sz val="10"/>
      <name val="Arial"/>
      <family val="2"/>
    </font>
    <font>
      <b/>
      <sz val="10"/>
      <color theme="1"/>
      <name val="Century Gothic"/>
      <family val="2"/>
    </font>
    <font>
      <b/>
      <sz val="10"/>
      <color rgb="FF000000"/>
      <name val="Century Gothic"/>
      <family val="2"/>
    </font>
    <font>
      <sz val="8"/>
      <color theme="1"/>
      <name val="Arial"/>
      <family val="2"/>
    </font>
    <font>
      <u/>
      <sz val="8"/>
      <color theme="10"/>
      <name val="Noto Sans"/>
      <family val="2"/>
      <scheme val="minor"/>
    </font>
    <font>
      <b/>
      <sz val="8"/>
      <name val="Century Gothic"/>
      <family val="2"/>
    </font>
    <font>
      <b/>
      <sz val="8"/>
      <color theme="1"/>
      <name val="Noto Sans"/>
      <family val="2"/>
      <scheme val="minor"/>
    </font>
    <font>
      <sz val="8"/>
      <name val="Arial"/>
      <family val="2"/>
    </font>
    <font>
      <b/>
      <sz val="8"/>
      <color theme="1"/>
      <name val="Century Gothic"/>
      <family val="2"/>
    </font>
    <font>
      <b/>
      <sz val="8"/>
      <name val="Arial"/>
      <family val="2"/>
    </font>
    <font>
      <b/>
      <sz val="10"/>
      <name val="Noto Sans"/>
      <family val="2"/>
      <scheme val="major"/>
    </font>
    <font>
      <sz val="8.5"/>
      <color theme="8"/>
      <name val="Noto Sans"/>
      <family val="2"/>
      <scheme val="minor"/>
    </font>
    <font>
      <sz val="7"/>
      <name val="Noto Sans"/>
      <family val="2"/>
      <scheme val="major"/>
    </font>
    <font>
      <sz val="8"/>
      <name val="Noto Sans"/>
      <family val="2"/>
      <scheme val="minor"/>
    </font>
    <font>
      <sz val="11.5"/>
      <color theme="1"/>
      <name val="Times New Roman"/>
      <family val="1"/>
    </font>
  </fonts>
  <fills count="45">
    <fill>
      <patternFill patternType="none"/>
    </fill>
    <fill>
      <patternFill patternType="gray125"/>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rgb="FFC85135"/>
        <bgColor indexed="64"/>
      </patternFill>
    </fill>
    <fill>
      <patternFill patternType="solid">
        <fgColor rgb="FFDE9786"/>
        <bgColor indexed="64"/>
      </patternFill>
    </fill>
    <fill>
      <patternFill patternType="solid">
        <fgColor rgb="FFE9B9AE"/>
        <bgColor indexed="64"/>
      </patternFill>
    </fill>
    <fill>
      <patternFill patternType="solid">
        <fgColor rgb="FFF4DCD7"/>
        <bgColor indexed="64"/>
      </patternFill>
    </fill>
    <fill>
      <patternFill patternType="solid">
        <fgColor rgb="FF9A4392"/>
        <bgColor indexed="64"/>
      </patternFill>
    </fill>
    <fill>
      <patternFill patternType="solid">
        <fgColor rgb="FFC28EBE"/>
        <bgColor indexed="64"/>
      </patternFill>
    </fill>
    <fill>
      <patternFill patternType="solid">
        <fgColor rgb="FFD7B4D3"/>
        <bgColor indexed="64"/>
      </patternFill>
    </fill>
    <fill>
      <patternFill patternType="solid">
        <fgColor rgb="FFEBD9E9"/>
        <bgColor indexed="64"/>
      </patternFill>
    </fill>
    <fill>
      <patternFill patternType="solid">
        <fgColor rgb="FF008276"/>
        <bgColor indexed="64"/>
      </patternFill>
    </fill>
    <fill>
      <patternFill patternType="solid">
        <fgColor rgb="FFB27B2A"/>
        <bgColor indexed="64"/>
      </patternFill>
    </fill>
    <fill>
      <patternFill patternType="solid">
        <fgColor rgb="FFEB805F"/>
        <bgColor indexed="64"/>
      </patternFill>
    </fill>
    <fill>
      <patternFill patternType="solid">
        <fgColor rgb="FF00A380"/>
        <bgColor indexed="64"/>
      </patternFill>
    </fill>
    <fill>
      <patternFill patternType="solid">
        <fgColor rgb="FFECB94F"/>
        <bgColor indexed="64"/>
      </patternFill>
    </fill>
    <fill>
      <patternFill patternType="solid">
        <fgColor rgb="FFBE67C0"/>
        <bgColor indexed="64"/>
      </patternFill>
    </fill>
    <fill>
      <patternFill patternType="solid">
        <fgColor rgb="FFF7CAAC"/>
        <bgColor indexed="64"/>
      </patternFill>
    </fill>
    <fill>
      <patternFill patternType="solid">
        <fgColor rgb="FF79D3C5"/>
        <bgColor indexed="64"/>
      </patternFill>
    </fill>
    <fill>
      <patternFill patternType="solid">
        <fgColor rgb="FFF9E0A7"/>
        <bgColor indexed="64"/>
      </patternFill>
    </fill>
    <fill>
      <patternFill patternType="solid">
        <fgColor rgb="FFECCFE9"/>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C75136"/>
        <bgColor indexed="64"/>
      </patternFill>
    </fill>
    <fill>
      <patternFill patternType="solid">
        <fgColor rgb="FFFFFFFF"/>
        <bgColor indexed="64"/>
      </patternFill>
    </fill>
    <fill>
      <patternFill patternType="solid">
        <fgColor rgb="FFDBF0F6"/>
        <bgColor indexed="64"/>
      </patternFill>
    </fill>
    <fill>
      <patternFill patternType="solid">
        <fgColor rgb="FFEDF1F3"/>
        <bgColor indexed="64"/>
      </patternFill>
    </fill>
    <fill>
      <patternFill patternType="solid">
        <fgColor theme="8"/>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rgb="FFA69F88"/>
      </left>
      <right style="thin">
        <color rgb="FFA69F88"/>
      </right>
      <top style="thin">
        <color rgb="FFA69F88"/>
      </top>
      <bottom style="thin">
        <color rgb="FFA69F88"/>
      </bottom>
      <diagonal/>
    </border>
    <border>
      <left/>
      <right/>
      <top style="thin">
        <color auto="1"/>
      </top>
      <bottom style="thin">
        <color auto="1"/>
      </bottom>
      <diagonal/>
    </border>
    <border>
      <left style="thin">
        <color rgb="FFC1C1C1"/>
      </left>
      <right style="thin">
        <color rgb="FFC1C1C1"/>
      </right>
      <top style="thin">
        <color rgb="FFC1C1C1"/>
      </top>
      <bottom style="thin">
        <color rgb="FFC1C1C1"/>
      </bottom>
      <diagonal/>
    </border>
  </borders>
  <cellStyleXfs count="73">
    <xf numFmtId="0" fontId="0" fillId="0" borderId="0"/>
    <xf numFmtId="164" fontId="14" fillId="0" borderId="0" applyFill="0" applyBorder="0" applyAlignment="0" applyProtection="0"/>
    <xf numFmtId="0" fontId="23" fillId="0" borderId="0" applyNumberFormat="0" applyFill="0" applyBorder="0" applyProtection="0">
      <alignment vertical="top"/>
    </xf>
    <xf numFmtId="0" fontId="24" fillId="0" borderId="0" applyNumberFormat="0" applyFill="0" applyBorder="0" applyProtection="0">
      <alignment vertical="top"/>
    </xf>
    <xf numFmtId="0" fontId="25" fillId="0" borderId="0" applyNumberFormat="0" applyFill="0" applyBorder="0" applyProtection="0">
      <alignment vertical="top"/>
    </xf>
    <xf numFmtId="0" fontId="4" fillId="0" borderId="0" applyNumberFormat="0" applyFill="0" applyBorder="0" applyAlignment="0" applyProtection="0"/>
    <xf numFmtId="0" fontId="5"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5"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5"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5"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5" fillId="18" borderId="0" applyNumberFormat="0" applyBorder="0" applyAlignment="0" applyProtection="0"/>
    <xf numFmtId="0" fontId="3" fillId="21" borderId="0" applyNumberFormat="0" applyBorder="0" applyAlignment="0" applyProtection="0"/>
    <xf numFmtId="0" fontId="3" fillId="20" borderId="0" applyNumberFormat="0" applyBorder="0" applyAlignment="0" applyProtection="0"/>
    <xf numFmtId="0" fontId="3" fillId="19" borderId="0" applyNumberFormat="0" applyBorder="0" applyAlignment="0" applyProtection="0"/>
    <xf numFmtId="0" fontId="5" fillId="22"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23" borderId="0" applyNumberFormat="0" applyBorder="0" applyAlignment="0" applyProtection="0"/>
    <xf numFmtId="0" fontId="5" fillId="18" borderId="0" applyBorder="0" applyAlignment="0" applyProtection="0"/>
    <xf numFmtId="0" fontId="5" fillId="26" borderId="0" applyBorder="0" applyAlignment="0" applyProtection="0"/>
    <xf numFmtId="0" fontId="5" fillId="27" borderId="0" applyBorder="0" applyAlignment="0" applyProtection="0"/>
    <xf numFmtId="0" fontId="5" fillId="22" borderId="0" applyBorder="0" applyAlignment="0" applyProtection="0"/>
    <xf numFmtId="0" fontId="3" fillId="28" borderId="0" applyBorder="0" applyAlignment="0" applyProtection="0"/>
    <xf numFmtId="0" fontId="3" fillId="29" borderId="0" applyBorder="0" applyAlignment="0" applyProtection="0"/>
    <xf numFmtId="0" fontId="3" fillId="30" borderId="0" applyBorder="0" applyAlignment="0" applyProtection="0"/>
    <xf numFmtId="0" fontId="3" fillId="31" borderId="0" applyBorder="0" applyAlignment="0" applyProtection="0"/>
    <xf numFmtId="0" fontId="3" fillId="32" borderId="0" applyBorder="0" applyAlignment="0" applyProtection="0"/>
    <xf numFmtId="0" fontId="3" fillId="33" borderId="0" applyBorder="0" applyAlignment="0" applyProtection="0"/>
    <xf numFmtId="0" fontId="3" fillId="34" borderId="0" applyBorder="0" applyAlignment="0" applyProtection="0"/>
    <xf numFmtId="0" fontId="3" fillId="35" borderId="0" applyBorder="0" applyAlignment="0" applyProtection="0"/>
    <xf numFmtId="43" fontId="14" fillId="0" borderId="0" applyFill="0" applyBorder="0" applyAlignment="0" applyProtection="0"/>
    <xf numFmtId="3" fontId="13" fillId="0" borderId="0" applyFill="0" applyBorder="0" applyAlignment="0" applyProtection="0"/>
    <xf numFmtId="44" fontId="13" fillId="0" borderId="0" applyFill="0" applyBorder="0" applyAlignment="0" applyProtection="0"/>
    <xf numFmtId="42" fontId="13" fillId="0" borderId="0" applyFill="0" applyBorder="0" applyAlignment="0" applyProtection="0"/>
    <xf numFmtId="0" fontId="6" fillId="36" borderId="1" applyNumberFormat="0" applyAlignment="0" applyProtection="0"/>
    <xf numFmtId="0" fontId="7" fillId="37" borderId="2" applyNumberFormat="0" applyAlignment="0" applyProtection="0"/>
    <xf numFmtId="0" fontId="8" fillId="37" borderId="1" applyNumberFormat="0" applyAlignment="0" applyProtection="0"/>
    <xf numFmtId="0" fontId="9" fillId="0" borderId="3" applyNumberFormat="0" applyFill="0" applyAlignment="0" applyProtection="0"/>
    <xf numFmtId="0" fontId="10" fillId="38" borderId="4" applyNumberFormat="0" applyAlignment="0" applyProtection="0"/>
    <xf numFmtId="0" fontId="11" fillId="0" borderId="0" applyNumberFormat="0" applyFill="0" applyBorder="0" applyAlignment="0" applyProtection="0"/>
    <xf numFmtId="0" fontId="3" fillId="39" borderId="5" applyNumberFormat="0" applyFont="0" applyAlignment="0" applyProtection="0"/>
    <xf numFmtId="0" fontId="12" fillId="0" borderId="0" applyNumberFormat="0" applyFill="0" applyBorder="0" applyAlignment="0" applyProtection="0"/>
    <xf numFmtId="0" fontId="15" fillId="0" borderId="0" applyNumberFormat="0" applyFill="0" applyBorder="0" applyAlignment="0" applyProtection="0"/>
    <xf numFmtId="0" fontId="19" fillId="26" borderId="0" applyNumberFormat="0" applyBorder="0" applyProtection="0">
      <alignment vertical="top"/>
    </xf>
    <xf numFmtId="0" fontId="19" fillId="40" borderId="0" applyNumberFormat="0" applyBorder="0" applyProtection="0">
      <alignment vertical="top"/>
    </xf>
    <xf numFmtId="0" fontId="17" fillId="30" borderId="0" applyNumberFormat="0" applyBorder="0" applyProtection="0">
      <alignment vertical="top"/>
    </xf>
    <xf numFmtId="0" fontId="16" fillId="0" borderId="6" applyNumberFormat="0" applyFill="0" applyAlignment="0" applyProtection="0"/>
    <xf numFmtId="0" fontId="26" fillId="0" borderId="0"/>
    <xf numFmtId="0" fontId="13" fillId="0" borderId="0"/>
    <xf numFmtId="0" fontId="17" fillId="0" borderId="0"/>
    <xf numFmtId="0" fontId="18" fillId="0" borderId="0"/>
    <xf numFmtId="0" fontId="21" fillId="0" borderId="0" applyNumberFormat="0" applyFill="0" applyBorder="0" applyAlignment="0" applyProtection="0"/>
    <xf numFmtId="0" fontId="22" fillId="0" borderId="0" applyNumberFormat="0" applyFill="0" applyBorder="0" applyAlignment="0" applyProtection="0"/>
    <xf numFmtId="0" fontId="20" fillId="0" borderId="0" applyNumberFormat="0" applyFill="0" applyBorder="0" applyAlignment="0" applyProtection="0"/>
    <xf numFmtId="0" fontId="27" fillId="0" borderId="0"/>
    <xf numFmtId="0" fontId="21" fillId="0" borderId="0" applyNumberFormat="0" applyFill="0" applyBorder="0" applyAlignment="0" applyProtection="0"/>
    <xf numFmtId="0" fontId="3" fillId="0" borderId="0"/>
    <xf numFmtId="0" fontId="2" fillId="0" borderId="0"/>
    <xf numFmtId="0" fontId="46" fillId="0" borderId="0" applyNumberFormat="0" applyFill="0" applyBorder="0" applyAlignment="0" applyProtection="0"/>
    <xf numFmtId="0" fontId="61" fillId="0" borderId="0"/>
    <xf numFmtId="0" fontId="1" fillId="0" borderId="0"/>
  </cellStyleXfs>
  <cellXfs count="160">
    <xf numFmtId="0" fontId="0" fillId="0" borderId="0" xfId="0"/>
    <xf numFmtId="0" fontId="27" fillId="0" borderId="0" xfId="66" applyAlignment="1">
      <alignment horizontal="right"/>
    </xf>
    <xf numFmtId="0" fontId="30" fillId="0" borderId="0" xfId="0" applyFont="1"/>
    <xf numFmtId="0" fontId="28" fillId="0" borderId="0" xfId="0" applyFont="1"/>
    <xf numFmtId="0" fontId="33" fillId="0" borderId="0" xfId="0" applyFont="1"/>
    <xf numFmtId="0" fontId="34" fillId="0" borderId="0" xfId="0" applyFont="1"/>
    <xf numFmtId="0" fontId="35" fillId="0" borderId="0" xfId="0" applyFont="1"/>
    <xf numFmtId="0" fontId="36" fillId="0" borderId="0" xfId="0" applyFont="1"/>
    <xf numFmtId="0" fontId="37" fillId="0" borderId="0" xfId="0" applyFont="1"/>
    <xf numFmtId="0" fontId="29" fillId="0" borderId="0" xfId="0" applyFont="1"/>
    <xf numFmtId="0" fontId="38" fillId="0" borderId="0" xfId="0" applyFont="1"/>
    <xf numFmtId="0" fontId="39" fillId="0" borderId="0" xfId="0" applyFont="1"/>
    <xf numFmtId="0" fontId="40" fillId="0" borderId="0" xfId="0" applyFont="1"/>
    <xf numFmtId="0" fontId="41" fillId="0" borderId="0" xfId="0" applyFont="1"/>
    <xf numFmtId="0" fontId="42" fillId="0" borderId="0" xfId="0" applyFont="1"/>
    <xf numFmtId="0" fontId="43" fillId="0" borderId="0" xfId="0" applyFont="1"/>
    <xf numFmtId="0" fontId="3" fillId="0" borderId="0" xfId="0" applyFont="1"/>
    <xf numFmtId="0" fontId="26" fillId="0" borderId="0" xfId="59"/>
    <xf numFmtId="0" fontId="13" fillId="0" borderId="0" xfId="60"/>
    <xf numFmtId="0" fontId="3" fillId="0" borderId="0" xfId="7" applyFill="1"/>
    <xf numFmtId="0" fontId="30" fillId="0" borderId="0" xfId="0" applyFont="1" applyAlignment="1">
      <alignment horizontal="left" wrapText="1"/>
    </xf>
    <xf numFmtId="0" fontId="0" fillId="0" borderId="0" xfId="0" applyAlignment="1">
      <alignment horizontal="left" vertical="top" wrapText="1"/>
    </xf>
    <xf numFmtId="0" fontId="21" fillId="0" borderId="0" xfId="67" applyAlignment="1">
      <alignment horizontal="left" vertical="top" wrapText="1"/>
    </xf>
    <xf numFmtId="0" fontId="27" fillId="0" borderId="0" xfId="66"/>
    <xf numFmtId="0" fontId="18" fillId="0" borderId="0" xfId="62"/>
    <xf numFmtId="0" fontId="31" fillId="0" borderId="0" xfId="0" applyFont="1" applyAlignment="1">
      <alignment horizontal="left" vertical="top"/>
    </xf>
    <xf numFmtId="0" fontId="28" fillId="0" borderId="0" xfId="0" applyFont="1" applyAlignment="1">
      <alignment horizontal="left" vertical="top"/>
    </xf>
    <xf numFmtId="0" fontId="32" fillId="0" borderId="0" xfId="0" applyFont="1" applyAlignment="1">
      <alignment horizontal="left" vertical="top"/>
    </xf>
    <xf numFmtId="0" fontId="34" fillId="0" borderId="0" xfId="0" applyFont="1" applyAlignment="1">
      <alignment horizontal="left" vertical="top"/>
    </xf>
    <xf numFmtId="0" fontId="27" fillId="0" borderId="0" xfId="66" applyAlignment="1">
      <alignment horizontal="left" vertical="top"/>
    </xf>
    <xf numFmtId="0" fontId="21" fillId="0" borderId="0" xfId="67" applyFill="1"/>
    <xf numFmtId="0" fontId="21" fillId="0" borderId="0" xfId="67"/>
    <xf numFmtId="0" fontId="40" fillId="0" borderId="0" xfId="68" applyFont="1"/>
    <xf numFmtId="0" fontId="41" fillId="0" borderId="0" xfId="68" applyFont="1"/>
    <xf numFmtId="0" fontId="44" fillId="0" borderId="0" xfId="69" applyFont="1" applyAlignment="1">
      <alignment horizontal="left" vertical="top" wrapText="1"/>
    </xf>
    <xf numFmtId="0" fontId="45" fillId="0" borderId="0" xfId="69" applyFont="1" applyAlignment="1">
      <alignment horizontal="left"/>
    </xf>
    <xf numFmtId="0" fontId="41" fillId="0" borderId="0" xfId="68" applyFont="1" applyAlignment="1">
      <alignment horizontal="left"/>
    </xf>
    <xf numFmtId="0" fontId="40" fillId="0" borderId="0" xfId="68" applyFont="1" applyAlignment="1">
      <alignment horizontal="left"/>
    </xf>
    <xf numFmtId="0" fontId="3" fillId="0" borderId="0" xfId="8" applyFill="1"/>
    <xf numFmtId="0" fontId="3" fillId="0" borderId="0" xfId="8" applyFill="1" applyAlignment="1">
      <alignment horizontal="left" vertical="top" wrapText="1"/>
    </xf>
    <xf numFmtId="0" fontId="3" fillId="0" borderId="0" xfId="8" applyFill="1" applyAlignment="1">
      <alignment horizontal="left"/>
    </xf>
    <xf numFmtId="0" fontId="47" fillId="0" borderId="0" xfId="0" applyFont="1"/>
    <xf numFmtId="0" fontId="48" fillId="0" borderId="0" xfId="0" applyFont="1"/>
    <xf numFmtId="0" fontId="48" fillId="0" borderId="0" xfId="68" applyFont="1" applyAlignment="1">
      <alignment horizontal="left"/>
    </xf>
    <xf numFmtId="0" fontId="5" fillId="0" borderId="0" xfId="0" applyFont="1"/>
    <xf numFmtId="0" fontId="17" fillId="0" borderId="0" xfId="61" quotePrefix="1"/>
    <xf numFmtId="0" fontId="17" fillId="0" borderId="0" xfId="61"/>
    <xf numFmtId="0" fontId="20" fillId="0" borderId="0" xfId="60" applyFont="1"/>
    <xf numFmtId="0" fontId="0" fillId="0" borderId="0" xfId="60" applyFont="1"/>
    <xf numFmtId="0" fontId="49" fillId="0" borderId="7" xfId="66" applyFont="1" applyBorder="1"/>
    <xf numFmtId="0" fontId="49" fillId="0" borderId="7" xfId="66" applyFont="1" applyBorder="1" applyAlignment="1">
      <alignment horizontal="right"/>
    </xf>
    <xf numFmtId="0" fontId="49" fillId="0" borderId="0" xfId="66" applyFont="1"/>
    <xf numFmtId="0" fontId="51" fillId="0" borderId="0" xfId="0" applyFont="1"/>
    <xf numFmtId="0" fontId="52" fillId="0" borderId="0" xfId="0" applyFont="1"/>
    <xf numFmtId="0" fontId="53" fillId="0" borderId="0" xfId="0" applyFont="1" applyAlignment="1">
      <alignment horizontal="left" vertical="center"/>
    </xf>
    <xf numFmtId="0" fontId="53" fillId="0" borderId="0" xfId="0" applyFont="1"/>
    <xf numFmtId="0" fontId="54" fillId="0" borderId="0" xfId="66" applyFont="1"/>
    <xf numFmtId="0" fontId="27" fillId="0" borderId="0" xfId="66" quotePrefix="1" applyAlignment="1">
      <alignment horizontal="right"/>
    </xf>
    <xf numFmtId="0" fontId="55" fillId="0" borderId="0" xfId="66" applyFont="1"/>
    <xf numFmtId="0" fontId="56" fillId="0" borderId="0" xfId="66" applyFont="1"/>
    <xf numFmtId="0" fontId="57" fillId="0" borderId="0" xfId="60" applyFont="1"/>
    <xf numFmtId="0" fontId="58" fillId="0" borderId="0" xfId="60" applyFont="1"/>
    <xf numFmtId="1" fontId="55" fillId="0" borderId="0" xfId="66" applyNumberFormat="1" applyFont="1"/>
    <xf numFmtId="1" fontId="57" fillId="0" borderId="0" xfId="60" applyNumberFormat="1" applyFont="1"/>
    <xf numFmtId="1" fontId="13" fillId="0" borderId="0" xfId="60" applyNumberFormat="1"/>
    <xf numFmtId="1" fontId="58" fillId="0" borderId="0" xfId="60" applyNumberFormat="1" applyFont="1"/>
    <xf numFmtId="0" fontId="59" fillId="0" borderId="0" xfId="60" applyFont="1"/>
    <xf numFmtId="0" fontId="60" fillId="0" borderId="0" xfId="60" applyFont="1"/>
    <xf numFmtId="165" fontId="0" fillId="0" borderId="0" xfId="0" applyNumberFormat="1"/>
    <xf numFmtId="165" fontId="13" fillId="0" borderId="0" xfId="60" applyNumberFormat="1"/>
    <xf numFmtId="165" fontId="58" fillId="0" borderId="0" xfId="60" applyNumberFormat="1" applyFont="1"/>
    <xf numFmtId="0" fontId="57" fillId="0" borderId="0" xfId="60" applyFont="1" applyAlignment="1">
      <alignment wrapText="1"/>
    </xf>
    <xf numFmtId="0" fontId="45" fillId="0" borderId="0" xfId="0" applyFont="1"/>
    <xf numFmtId="2" fontId="14" fillId="0" borderId="0" xfId="1" applyNumberFormat="1"/>
    <xf numFmtId="0" fontId="21" fillId="0" borderId="0" xfId="67" quotePrefix="1"/>
    <xf numFmtId="0" fontId="21" fillId="0" borderId="0" xfId="67" quotePrefix="1" applyAlignment="1">
      <alignment horizontal="left" vertical="top"/>
    </xf>
    <xf numFmtId="0" fontId="62" fillId="0" borderId="0" xfId="0" applyFont="1"/>
    <xf numFmtId="0" fontId="63" fillId="0" borderId="0" xfId="0" applyFont="1" applyAlignment="1">
      <alignment vertical="center"/>
    </xf>
    <xf numFmtId="0" fontId="64" fillId="0" borderId="0" xfId="0" applyFont="1" applyAlignment="1">
      <alignment vertical="center"/>
    </xf>
    <xf numFmtId="0" fontId="45" fillId="0" borderId="0" xfId="0" applyFont="1" applyAlignment="1">
      <alignment vertical="center"/>
    </xf>
    <xf numFmtId="0" fontId="65" fillId="0" borderId="0" xfId="70" applyFont="1" applyBorder="1" applyAlignment="1">
      <alignment vertical="center"/>
    </xf>
    <xf numFmtId="3" fontId="66" fillId="0" borderId="0" xfId="0" applyNumberFormat="1" applyFont="1"/>
    <xf numFmtId="0" fontId="67" fillId="0" borderId="0" xfId="0" applyFont="1"/>
    <xf numFmtId="0" fontId="44" fillId="0" borderId="0" xfId="0" applyFont="1" applyAlignment="1">
      <alignment wrapText="1"/>
    </xf>
    <xf numFmtId="0" fontId="66" fillId="0" borderId="0" xfId="0" applyFont="1" applyAlignment="1">
      <alignment wrapText="1"/>
    </xf>
    <xf numFmtId="0" fontId="67" fillId="0" borderId="0" xfId="0" applyFont="1" applyAlignment="1">
      <alignment horizontal="left" vertical="top" wrapText="1"/>
    </xf>
    <xf numFmtId="0" fontId="68" fillId="0" borderId="0" xfId="0" applyFont="1" applyAlignment="1">
      <alignment wrapText="1"/>
    </xf>
    <xf numFmtId="49" fontId="68" fillId="0" borderId="0" xfId="0" applyNumberFormat="1" applyFont="1"/>
    <xf numFmtId="0" fontId="68" fillId="0" borderId="0" xfId="0" applyFont="1"/>
    <xf numFmtId="0" fontId="69" fillId="0" borderId="0" xfId="0" applyFont="1"/>
    <xf numFmtId="3" fontId="52" fillId="0" borderId="0" xfId="0" applyNumberFormat="1" applyFont="1"/>
    <xf numFmtId="0" fontId="68" fillId="0" borderId="0" xfId="0" applyFont="1" applyAlignment="1">
      <alignment horizontal="left" wrapText="1"/>
    </xf>
    <xf numFmtId="49" fontId="66" fillId="0" borderId="0" xfId="0" applyNumberFormat="1" applyFont="1"/>
    <xf numFmtId="0" fontId="70" fillId="0" borderId="0" xfId="0" applyFont="1" applyAlignment="1">
      <alignment wrapText="1"/>
    </xf>
    <xf numFmtId="0" fontId="44" fillId="0" borderId="0" xfId="0" applyFont="1" applyAlignment="1">
      <alignment horizontal="left" wrapText="1"/>
    </xf>
    <xf numFmtId="49" fontId="44" fillId="0" borderId="0" xfId="0" applyNumberFormat="1" applyFont="1"/>
    <xf numFmtId="0" fontId="66" fillId="0" borderId="0" xfId="0" applyFont="1" applyAlignment="1">
      <alignment vertical="center" wrapText="1"/>
    </xf>
    <xf numFmtId="49" fontId="68" fillId="0" borderId="0" xfId="0" applyNumberFormat="1" applyFont="1" applyAlignment="1">
      <alignment vertical="center"/>
    </xf>
    <xf numFmtId="0" fontId="68" fillId="0" borderId="0" xfId="0" applyFont="1" applyAlignment="1">
      <alignment vertical="center" wrapText="1"/>
    </xf>
    <xf numFmtId="0" fontId="68" fillId="0" borderId="0" xfId="0" applyFont="1" applyAlignment="1">
      <alignment vertical="center"/>
    </xf>
    <xf numFmtId="0" fontId="44" fillId="0" borderId="0" xfId="0" applyFont="1" applyAlignment="1">
      <alignment vertical="center" wrapText="1"/>
    </xf>
    <xf numFmtId="0" fontId="64" fillId="0" borderId="0" xfId="0" applyFont="1"/>
    <xf numFmtId="0" fontId="71" fillId="0" borderId="0" xfId="0" applyFont="1" applyAlignment="1">
      <alignment vertical="center"/>
    </xf>
    <xf numFmtId="0" fontId="3" fillId="0" borderId="0" xfId="68"/>
    <xf numFmtId="0" fontId="0" fillId="0" borderId="0" xfId="60" applyFont="1" applyAlignment="1">
      <alignment wrapText="1"/>
    </xf>
    <xf numFmtId="0" fontId="27" fillId="0" borderId="0" xfId="66" applyAlignment="1">
      <alignment horizontal="center"/>
    </xf>
    <xf numFmtId="0" fontId="27" fillId="0" borderId="0" xfId="66" quotePrefix="1" applyAlignment="1">
      <alignment horizontal="center"/>
    </xf>
    <xf numFmtId="0" fontId="49" fillId="0" borderId="0" xfId="66" applyFont="1" applyAlignment="1">
      <alignment horizontal="center"/>
    </xf>
    <xf numFmtId="0" fontId="13" fillId="0" borderId="0" xfId="60" applyAlignment="1">
      <alignment horizontal="center"/>
    </xf>
    <xf numFmtId="0" fontId="56" fillId="0" borderId="0" xfId="66" applyFont="1" applyAlignment="1">
      <alignment horizontal="center"/>
    </xf>
    <xf numFmtId="0" fontId="55" fillId="0" borderId="0" xfId="66" applyFont="1" applyAlignment="1">
      <alignment horizontal="center"/>
    </xf>
    <xf numFmtId="0" fontId="27" fillId="0" borderId="0" xfId="66" applyAlignment="1">
      <alignment textRotation="135"/>
    </xf>
    <xf numFmtId="0" fontId="27" fillId="0" borderId="0" xfId="66" applyAlignment="1">
      <alignment horizontal="right" textRotation="135"/>
    </xf>
    <xf numFmtId="0" fontId="27" fillId="0" borderId="0" xfId="66" quotePrefix="1" applyAlignment="1">
      <alignment horizontal="right" textRotation="135"/>
    </xf>
    <xf numFmtId="0" fontId="27" fillId="0" borderId="0" xfId="66" applyAlignment="1">
      <alignment textRotation="135" wrapText="1"/>
    </xf>
    <xf numFmtId="0" fontId="27" fillId="42" borderId="0" xfId="66" applyFill="1" applyAlignment="1">
      <alignment textRotation="135"/>
    </xf>
    <xf numFmtId="165" fontId="13" fillId="42" borderId="0" xfId="60" applyNumberFormat="1" applyFill="1"/>
    <xf numFmtId="165" fontId="13" fillId="43" borderId="0" xfId="60" applyNumberFormat="1" applyFill="1"/>
    <xf numFmtId="165" fontId="44" fillId="41" borderId="8" xfId="0" applyNumberFormat="1" applyFont="1" applyFill="1" applyBorder="1" applyAlignment="1">
      <alignment horizontal="right" vertical="center" wrapText="1"/>
    </xf>
    <xf numFmtId="165" fontId="44" fillId="41" borderId="0" xfId="0" applyNumberFormat="1" applyFont="1" applyFill="1" applyAlignment="1">
      <alignment horizontal="right" vertical="center" wrapText="1"/>
    </xf>
    <xf numFmtId="0" fontId="50" fillId="42" borderId="0" xfId="66" applyFont="1" applyFill="1"/>
    <xf numFmtId="165" fontId="0" fillId="0" borderId="0" xfId="60" applyNumberFormat="1" applyFont="1"/>
    <xf numFmtId="164" fontId="14" fillId="0" borderId="0" xfId="1" applyFill="1"/>
    <xf numFmtId="0" fontId="57" fillId="0" borderId="0" xfId="60" applyFont="1" applyAlignment="1">
      <alignment horizontal="right"/>
    </xf>
    <xf numFmtId="0" fontId="13" fillId="0" borderId="0" xfId="60" applyAlignment="1">
      <alignment horizontal="right"/>
    </xf>
    <xf numFmtId="1" fontId="57" fillId="0" borderId="0" xfId="60" applyNumberFormat="1" applyFont="1" applyAlignment="1">
      <alignment horizontal="right"/>
    </xf>
    <xf numFmtId="0" fontId="55" fillId="0" borderId="0" xfId="66" applyFont="1" applyAlignment="1">
      <alignment horizontal="right"/>
    </xf>
    <xf numFmtId="0" fontId="3" fillId="0" borderId="0" xfId="0" applyFont="1" applyAlignment="1">
      <alignment horizontal="right"/>
    </xf>
    <xf numFmtId="0" fontId="0" fillId="0" borderId="0" xfId="60" applyFont="1" applyAlignment="1">
      <alignment horizontal="right"/>
    </xf>
    <xf numFmtId="165" fontId="0" fillId="0" borderId="0" xfId="60" applyNumberFormat="1" applyFont="1" applyAlignment="1">
      <alignment horizontal="right"/>
    </xf>
    <xf numFmtId="14" fontId="13" fillId="0" borderId="0" xfId="60" applyNumberFormat="1" applyAlignment="1">
      <alignment horizontal="left"/>
    </xf>
    <xf numFmtId="1" fontId="0" fillId="0" borderId="0" xfId="0" applyNumberFormat="1"/>
    <xf numFmtId="0" fontId="57" fillId="0" borderId="0" xfId="66" applyFont="1"/>
    <xf numFmtId="0" fontId="49" fillId="0" borderId="0" xfId="66" applyFont="1" applyAlignment="1">
      <alignment horizontal="right"/>
    </xf>
    <xf numFmtId="0" fontId="18" fillId="0" borderId="0" xfId="0" applyFont="1"/>
    <xf numFmtId="0" fontId="72" fillId="0" borderId="0" xfId="60" applyFont="1"/>
    <xf numFmtId="0" fontId="73" fillId="0" borderId="0" xfId="0" applyFont="1"/>
    <xf numFmtId="166" fontId="0" fillId="41" borderId="10" xfId="0" applyNumberFormat="1" applyFill="1" applyBorder="1" applyAlignment="1">
      <alignment horizontal="right"/>
    </xf>
    <xf numFmtId="0" fontId="58" fillId="0" borderId="0" xfId="60" applyFont="1" applyAlignment="1">
      <alignment horizontal="right"/>
    </xf>
    <xf numFmtId="0" fontId="72" fillId="0" borderId="0" xfId="60" applyFont="1" applyAlignment="1">
      <alignment horizontal="right"/>
    </xf>
    <xf numFmtId="0" fontId="27" fillId="44" borderId="9" xfId="66" applyFill="1" applyBorder="1" applyAlignment="1">
      <alignment horizontal="right" textRotation="135"/>
    </xf>
    <xf numFmtId="0" fontId="72" fillId="44" borderId="9" xfId="60" applyFont="1" applyFill="1" applyBorder="1" applyAlignment="1">
      <alignment horizontal="right"/>
    </xf>
    <xf numFmtId="0" fontId="0" fillId="0" borderId="9" xfId="60" applyFont="1" applyBorder="1" applyAlignment="1">
      <alignment horizontal="right"/>
    </xf>
    <xf numFmtId="0" fontId="0" fillId="44" borderId="9" xfId="60" applyFont="1" applyFill="1" applyBorder="1" applyAlignment="1">
      <alignment horizontal="right"/>
    </xf>
    <xf numFmtId="0" fontId="3" fillId="0" borderId="0" xfId="0" applyFont="1" applyAlignment="1">
      <alignment horizontal="center"/>
    </xf>
    <xf numFmtId="165" fontId="72" fillId="0" borderId="0" xfId="60" applyNumberFormat="1" applyFont="1"/>
    <xf numFmtId="0" fontId="60" fillId="0" borderId="0" xfId="60" applyFont="1" applyAlignment="1">
      <alignment horizontal="right"/>
    </xf>
    <xf numFmtId="1" fontId="13" fillId="0" borderId="0" xfId="60" applyNumberFormat="1" applyAlignment="1">
      <alignment horizontal="right"/>
    </xf>
    <xf numFmtId="164" fontId="14" fillId="0" borderId="0" xfId="1"/>
    <xf numFmtId="166" fontId="57" fillId="0" borderId="0" xfId="60" applyNumberFormat="1" applyFont="1" applyAlignment="1">
      <alignment horizontal="right"/>
    </xf>
    <xf numFmtId="166" fontId="13" fillId="0" borderId="0" xfId="60" applyNumberFormat="1" applyAlignment="1">
      <alignment horizontal="right"/>
    </xf>
    <xf numFmtId="166" fontId="55" fillId="0" borderId="0" xfId="66" applyNumberFormat="1" applyFont="1"/>
    <xf numFmtId="166" fontId="57" fillId="0" borderId="0" xfId="60" applyNumberFormat="1" applyFont="1"/>
    <xf numFmtId="166" fontId="13" fillId="0" borderId="0" xfId="60" applyNumberFormat="1"/>
    <xf numFmtId="165" fontId="13" fillId="0" borderId="0" xfId="60" applyNumberFormat="1" applyAlignment="1">
      <alignment horizontal="center"/>
    </xf>
    <xf numFmtId="0" fontId="75" fillId="0" borderId="0" xfId="0" applyFont="1" applyAlignment="1">
      <alignment vertical="center"/>
    </xf>
    <xf numFmtId="0" fontId="74" fillId="0" borderId="0" xfId="68" applyFont="1" applyAlignment="1">
      <alignment horizontal="left"/>
    </xf>
    <xf numFmtId="0" fontId="13" fillId="0" borderId="0" xfId="60" applyAlignment="1">
      <alignment horizontal="center" vertical="center"/>
    </xf>
    <xf numFmtId="0" fontId="3" fillId="0" borderId="0" xfId="0" applyFont="1" applyAlignment="1">
      <alignment horizontal="center" vertical="center"/>
    </xf>
    <xf numFmtId="167" fontId="0" fillId="41" borderId="10" xfId="0" applyNumberFormat="1" applyFill="1" applyBorder="1" applyAlignment="1">
      <alignment horizontal="right"/>
    </xf>
  </cellXfs>
  <cellStyles count="73">
    <cellStyle name="20 % - Dekorfärg1" xfId="7" builtinId="30" customBuiltin="1"/>
    <cellStyle name="20 % - Dekorfärg2" xfId="11" builtinId="34" customBuiltin="1"/>
    <cellStyle name="20 % - Dekorfärg3" xfId="15" builtinId="38" customBuiltin="1"/>
    <cellStyle name="20 % - Dekorfärg4" xfId="19" builtinId="42" customBuiltin="1"/>
    <cellStyle name="20 % - Dekorfärg5" xfId="23" builtinId="46" customBuiltin="1"/>
    <cellStyle name="20 % - Dekorfärg6" xfId="27" builtinId="50" customBuiltin="1"/>
    <cellStyle name="40 % - Dekorfärg1" xfId="8" builtinId="31" customBuiltin="1"/>
    <cellStyle name="40 % - Dekorfärg2" xfId="12" builtinId="35" customBuiltin="1"/>
    <cellStyle name="40 % - Dekorfärg3" xfId="16" builtinId="39" customBuiltin="1"/>
    <cellStyle name="40 % - Dekorfärg4" xfId="20" builtinId="43" customBuiltin="1"/>
    <cellStyle name="40 % - Dekorfärg5" xfId="24" builtinId="47" customBuiltin="1"/>
    <cellStyle name="40 % - Dekorfärg6" xfId="28" builtinId="51" customBuiltin="1"/>
    <cellStyle name="60 % - Dekorfärg1" xfId="9" builtinId="32" customBuiltin="1"/>
    <cellStyle name="60 % - Dekorfärg2" xfId="13" builtinId="36" customBuiltin="1"/>
    <cellStyle name="60 % - Dekorfärg3" xfId="17" builtinId="40" customBuiltin="1"/>
    <cellStyle name="60 % - Dekorfärg4" xfId="21" builtinId="44" customBuiltin="1"/>
    <cellStyle name="60 % - Dekorfärg5" xfId="25" builtinId="48" customBuiltin="1"/>
    <cellStyle name="60 % - Dekorfärg6" xfId="29" builtinId="52" customBuiltin="1"/>
    <cellStyle name="Anteckning" xfId="52" builtinId="10" hidden="1"/>
    <cellStyle name="Beräkning" xfId="48" builtinId="22" hidden="1"/>
    <cellStyle name="Bra" xfId="55" builtinId="26" customBuiltin="1"/>
    <cellStyle name="Dekorfärg1" xfId="6" builtinId="29" customBuiltin="1"/>
    <cellStyle name="Dekorfärg2" xfId="10" builtinId="33" customBuiltin="1"/>
    <cellStyle name="Dekorfärg3" xfId="14" builtinId="37" customBuiltin="1"/>
    <cellStyle name="Dekorfärg4" xfId="18" builtinId="41" customBuiltin="1"/>
    <cellStyle name="Dekorfärg5" xfId="22" builtinId="45" customBuiltin="1"/>
    <cellStyle name="Dekorfärg6" xfId="26" builtinId="49" customBuiltin="1"/>
    <cellStyle name="Dålig" xfId="56" builtinId="27" customBuiltin="1"/>
    <cellStyle name="Följd hyperlänk" xfId="64" builtinId="9" hidden="1"/>
    <cellStyle name="Förklarande text" xfId="53" builtinId="53" hidden="1"/>
    <cellStyle name="Hyperlänk" xfId="63" builtinId="8" hidden="1"/>
    <cellStyle name="Hyperlänk" xfId="67" builtinId="8"/>
    <cellStyle name="Hyperlänk 2" xfId="70" xr:uid="{81EEA317-ABDF-4422-8984-D1D1662C4EE7}"/>
    <cellStyle name="Indata" xfId="46" builtinId="20" hidden="1"/>
    <cellStyle name="Kontrollcell" xfId="50" builtinId="23" hidden="1"/>
    <cellStyle name="Ljus - Brun" xfId="38" xr:uid="{44500E03-DE44-4445-AE9A-5B02042746A3}"/>
    <cellStyle name="Ljus - Grön" xfId="39" xr:uid="{4B63A069-A87B-4F8B-9FA7-A3B9B4724D89}"/>
    <cellStyle name="Ljus - Gul" xfId="40" xr:uid="{D2965EE2-65A2-443C-A9F4-4B4529E348BB}"/>
    <cellStyle name="Ljus - Lila" xfId="41" xr:uid="{3D2CBB74-1612-4C42-B331-0C11FF4516F2}"/>
    <cellStyle name="Länkad cell" xfId="49" builtinId="24" hidden="1"/>
    <cellStyle name="Mellan - Brun" xfId="34" xr:uid="{E08D603D-BFAC-4387-9335-39C164CF56FE}"/>
    <cellStyle name="Mellan - Grön" xfId="35" xr:uid="{61ED0947-B9FE-4A71-8858-B6CCEE6EE9AE}"/>
    <cellStyle name="Mellan - Gul" xfId="36" xr:uid="{255B95F9-1A52-4758-BE1D-D1DC89A0CADE}"/>
    <cellStyle name="Mellan - Lila" xfId="37" xr:uid="{DB823963-32B5-427A-BE53-6A5AADA41274}"/>
    <cellStyle name="Mörk - Brun" xfId="30" xr:uid="{98BF2346-778D-4CE6-8DDA-73FCBF53EBC9}"/>
    <cellStyle name="Mörk - Grön" xfId="31" xr:uid="{8C3A9469-52DA-489D-A53E-CE0FE29F7763}"/>
    <cellStyle name="Mörk - Gul" xfId="32" xr:uid="{7AF85DEE-1E9D-4F0B-9F72-E52F0B4EBBA4}"/>
    <cellStyle name="Mörk - Lila" xfId="33" xr:uid="{582938EF-9E20-48F5-A1B1-ABD4C163800A}"/>
    <cellStyle name="Neutral" xfId="57" builtinId="28" customBuiltin="1"/>
    <cellStyle name="Normal" xfId="0" builtinId="0" customBuiltin="1"/>
    <cellStyle name="Normal 10" xfId="69" xr:uid="{16EB91ED-A794-4571-80DA-2F87987149A0}"/>
    <cellStyle name="Normal 12" xfId="72" xr:uid="{F6E69D51-66F1-4DDD-B6B7-F7FBE4F55AF6}"/>
    <cellStyle name="Normal 2" xfId="68" xr:uid="{F93AB828-37FB-4902-8C94-948C5BA000C1}"/>
    <cellStyle name="Normal 3" xfId="71" xr:uid="{00000000-0005-0000-0000-000048000000}"/>
    <cellStyle name="Procent" xfId="1" builtinId="5" customBuiltin="1"/>
    <cellStyle name="Rubrik" xfId="54" builtinId="15" hidden="1"/>
    <cellStyle name="Rubrik 1" xfId="2" builtinId="16" customBuiltin="1"/>
    <cellStyle name="Rubrik 2" xfId="3" builtinId="17" customBuiltin="1"/>
    <cellStyle name="Rubrik 3" xfId="4" builtinId="18" customBuiltin="1"/>
    <cellStyle name="Rubrik 4" xfId="5" builtinId="19" hidden="1" customBuiltin="1"/>
    <cellStyle name="Rubrik 4" xfId="65" builtinId="19" customBuiltin="1"/>
    <cellStyle name="Summa" xfId="58" builtinId="25" hidden="1"/>
    <cellStyle name="Tabell: rad- och kolumnrubrik" xfId="66" xr:uid="{CD9DA235-8DED-482A-A16B-96097D49859A}"/>
    <cellStyle name="Tabellkälla" xfId="62" xr:uid="{BFE4936B-6BC2-4D20-AABF-E54A73437F6E}"/>
    <cellStyle name="Tabellltext" xfId="60" xr:uid="{A3AE920F-18F4-4F1D-8C67-6778406F151C}"/>
    <cellStyle name="Tabellrubrik" xfId="59" xr:uid="{F0774D76-94B9-4B55-A8C0-9E7BE90E0D4E}"/>
    <cellStyle name="Tabellunderrubrik" xfId="61" xr:uid="{49953517-2EE7-41F0-B141-EF11D0026F71}"/>
    <cellStyle name="Tusental" xfId="42" builtinId="3" customBuiltin="1"/>
    <cellStyle name="Tusental [0]" xfId="43" builtinId="6" customBuiltin="1"/>
    <cellStyle name="Utdata" xfId="47" builtinId="21" hidden="1"/>
    <cellStyle name="Valuta" xfId="44" builtinId="4" customBuiltin="1"/>
    <cellStyle name="Valuta [0]" xfId="45" builtinId="7" customBuiltin="1"/>
    <cellStyle name="Varningstext" xfId="51" builtinId="11" hidden="1"/>
  </cellStyles>
  <dxfs count="122">
    <dxf>
      <font>
        <b val="0"/>
        <i val="0"/>
        <strike val="0"/>
        <condense val="0"/>
        <extend val="0"/>
        <outline val="0"/>
        <shadow val="0"/>
        <u val="none"/>
        <vertAlign val="baseline"/>
        <sz val="8"/>
        <color theme="1"/>
        <name val="Noto Sans"/>
        <family val="2"/>
        <scheme val="minor"/>
      </font>
      <numFmt numFmtId="0" formatCode="General"/>
    </dxf>
    <dxf>
      <font>
        <b val="0"/>
        <i val="0"/>
        <strike val="0"/>
        <condense val="0"/>
        <extend val="0"/>
        <outline val="0"/>
        <shadow val="0"/>
        <u val="none"/>
        <vertAlign val="baseline"/>
        <sz val="8"/>
        <color auto="1"/>
        <name val="Century Gothic"/>
        <family val="2"/>
        <scheme val="none"/>
      </font>
      <alignment horizontal="general" vertical="center" textRotation="0" wrapText="1" indent="0" justifyLastLine="0" shrinkToFit="0" readingOrder="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font>
        <b val="0"/>
        <i val="0"/>
        <strike val="0"/>
        <condense val="0"/>
        <extend val="0"/>
        <outline val="0"/>
        <shadow val="0"/>
        <u val="none"/>
        <vertAlign val="baseline"/>
        <sz val="8.5"/>
        <color auto="1"/>
        <name val="Noto Sans"/>
        <family val="2"/>
        <scheme val="minor"/>
      </font>
      <fill>
        <patternFill patternType="none">
          <fgColor indexed="64"/>
          <bgColor indexed="65"/>
        </patternFill>
      </fill>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numFmt numFmtId="165" formatCode="0.0"/>
      <fill>
        <patternFill patternType="none">
          <fgColor indexed="64"/>
          <bgColor indexed="65"/>
        </patternFill>
      </fill>
    </dxf>
    <dxf>
      <alignment horizontal="right"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general"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right" vertical="bottom"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right" vertical="bottom" textRotation="0" wrapText="0" indent="0" justifyLastLine="0" shrinkToFit="0" readingOrder="0"/>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font>
        <b val="0"/>
        <strike val="0"/>
        <outline val="0"/>
        <shadow val="0"/>
        <u val="none"/>
        <vertAlign val="baseline"/>
        <color auto="1"/>
        <name val="Noto Sans"/>
        <family val="2"/>
        <scheme val="minor"/>
      </font>
    </dxf>
    <dxf>
      <alignment horizontal="center" vertical="bottom" textRotation="0" wrapText="0" indent="0" justifyLastLine="0" shrinkToFit="0" readingOrder="0"/>
    </dxf>
    <dxf>
      <fill>
        <patternFill>
          <bgColor theme="3"/>
        </patternFill>
      </fill>
    </dxf>
    <dxf>
      <font>
        <b/>
        <i val="0"/>
        <strike val="0"/>
      </font>
      <fill>
        <patternFill>
          <bgColor theme="3"/>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3"/>
        </patternFill>
      </fill>
    </dxf>
    <dxf>
      <font>
        <b/>
        <i val="0"/>
        <strike val="0"/>
      </font>
      <fill>
        <patternFill>
          <bgColor theme="3"/>
        </patternFill>
      </fill>
    </dxf>
    <dxf>
      <font>
        <b val="0"/>
        <i val="0"/>
        <strike val="0"/>
      </font>
      <border>
        <left/>
        <right/>
        <top style="thin">
          <color auto="1"/>
        </top>
        <bottom style="thin">
          <color auto="1"/>
        </bottom>
        <vertical/>
        <horizontal style="thin">
          <color auto="1"/>
        </horizontal>
      </border>
    </dxf>
    <dxf>
      <fill>
        <patternFill>
          <bgColor theme="8"/>
        </patternFill>
      </fill>
    </dxf>
    <dxf>
      <font>
        <b/>
        <i val="0"/>
        <strike val="0"/>
      </font>
      <fill>
        <patternFill>
          <bgColor theme="8"/>
        </patternFill>
      </fill>
      <border>
        <bottom style="thin">
          <color auto="1"/>
        </bottom>
      </border>
    </dxf>
    <dxf>
      <font>
        <b val="0"/>
        <i val="0"/>
        <strike val="0"/>
      </font>
      <border>
        <left/>
        <right/>
        <top style="thin">
          <color auto="1"/>
        </top>
        <bottom style="thin">
          <color auto="1"/>
        </bottom>
        <vertical style="thin">
          <color auto="1"/>
        </vertical>
        <horizontal/>
      </border>
    </dxf>
    <dxf>
      <fill>
        <patternFill>
          <bgColor theme="8"/>
        </patternFill>
      </fill>
    </dxf>
    <dxf>
      <font>
        <b/>
        <i val="0"/>
        <strike val="0"/>
      </font>
      <fill>
        <patternFill>
          <bgColor theme="8"/>
        </patternFill>
      </fill>
    </dxf>
    <dxf>
      <font>
        <b val="0"/>
        <i val="0"/>
        <strike val="0"/>
      </font>
      <border>
        <left/>
        <right/>
        <top style="thin">
          <color auto="1"/>
        </top>
        <bottom style="thin">
          <color auto="1"/>
        </bottom>
        <vertical/>
        <horizontal style="thin">
          <color auto="1"/>
        </horizontal>
      </border>
    </dxf>
  </dxfs>
  <tableStyles count="4" defaultTableStyle="1. SoS Tabell blå" defaultPivotStyle="PivotStyleLight16">
    <tableStyle name="1. SoS Tabell blå" pivot="0" count="3" xr9:uid="{090F2B31-400F-47E1-8EBB-BE106216368C}">
      <tableStyleElement type="wholeTable" dxfId="121"/>
      <tableStyleElement type="headerRow" dxfId="120"/>
      <tableStyleElement type="secondRowStripe" dxfId="119"/>
    </tableStyle>
    <tableStyle name="1. SoS Tabell blå text" pivot="0" count="3" xr9:uid="{2720387A-FE4E-48F4-96F8-CF65986EA488}">
      <tableStyleElement type="wholeTable" dxfId="118"/>
      <tableStyleElement type="headerRow" dxfId="117"/>
      <tableStyleElement type="secondRowStripe" dxfId="116"/>
    </tableStyle>
    <tableStyle name="2. SoS Tabell beige" pivot="0" count="3" xr9:uid="{C8850486-4D7B-4F77-975A-69994CDD2A79}">
      <tableStyleElement type="wholeTable" dxfId="115"/>
      <tableStyleElement type="headerRow" dxfId="114"/>
      <tableStyleElement type="secondRowStripe" dxfId="113"/>
    </tableStyle>
    <tableStyle name="2. SoS Tabell beige text" pivot="0" count="3" xr9:uid="{7496ACB7-6A13-48C5-826C-3E1CD1530480}">
      <tableStyleElement type="wholeTable" dxfId="112"/>
      <tableStyleElement type="headerRow" dxfId="111"/>
      <tableStyleElement type="secondRowStripe" dxfId="110"/>
    </tableStyle>
  </tableStyles>
  <colors>
    <mruColors>
      <color rgb="FFDBF0F6"/>
      <color rgb="FFEDF1F3"/>
      <color rgb="FFA6BCC6"/>
      <color rgb="FFECB94F"/>
      <color rgb="FFC75136"/>
      <color rgb="FF008276"/>
      <color rgb="FFECCFE9"/>
      <color rgb="FFF9E0A7"/>
      <color rgb="FF79D3C5"/>
      <color rgb="FFF7CA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2020-2024'!$L$5</c:f>
              <c:strCache>
                <c:ptCount val="1"/>
                <c:pt idx="0">
                  <c:v>Kvinnor och män</c:v>
                </c:pt>
              </c:strCache>
            </c:strRef>
          </c:tx>
          <c:spPr>
            <a:solidFill>
              <a:srgbClr val="017CC1"/>
            </a:solidFill>
            <a:ln w="3810">
              <a:solidFill>
                <a:srgbClr val="017CC1"/>
              </a:solidFill>
            </a:ln>
            <a:effectLst/>
          </c:spPr>
          <c:invertIfNegative val="0"/>
          <c:cat>
            <c:strRef>
              <c:f>'1. Leg. &amp; yrkesbevis 2020-2024'!$A$6:$A$28</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2020-2024'!$L$6:$L$28</c:f>
              <c:numCache>
                <c:formatCode>0.00</c:formatCode>
                <c:ptCount val="23"/>
                <c:pt idx="0">
                  <c:v>0.87388705939748745</c:v>
                </c:pt>
                <c:pt idx="1">
                  <c:v>0.74621406937539292</c:v>
                </c:pt>
                <c:pt idx="2">
                  <c:v>0.81208735398679532</c:v>
                </c:pt>
                <c:pt idx="3">
                  <c:v>0.60891843235009002</c:v>
                </c:pt>
                <c:pt idx="4">
                  <c:v>0.6608690192138641</c:v>
                </c:pt>
                <c:pt idx="5">
                  <c:v>0.90277777777777779</c:v>
                </c:pt>
                <c:pt idx="6">
                  <c:v>0.71129236904114557</c:v>
                </c:pt>
                <c:pt idx="7">
                  <c:v>0.89698046181172286</c:v>
                </c:pt>
                <c:pt idx="8">
                  <c:v>0.86383731211317416</c:v>
                </c:pt>
                <c:pt idx="9">
                  <c:v>0.85318559556786699</c:v>
                </c:pt>
                <c:pt idx="10">
                  <c:v>0.68277697626983735</c:v>
                </c:pt>
                <c:pt idx="11">
                  <c:v>0.87520085698982319</c:v>
                </c:pt>
                <c:pt idx="12">
                  <c:v>0.66221198156682026</c:v>
                </c:pt>
                <c:pt idx="13">
                  <c:v>0.7879213483146067</c:v>
                </c:pt>
                <c:pt idx="14">
                  <c:v>0.68731806448069421</c:v>
                </c:pt>
                <c:pt idx="15">
                  <c:v>0.40647655872402128</c:v>
                </c:pt>
                <c:pt idx="16">
                  <c:v>0.60256410256410253</c:v>
                </c:pt>
                <c:pt idx="17">
                  <c:v>0.97278738555442523</c:v>
                </c:pt>
                <c:pt idx="18">
                  <c:v>0.87191011235955052</c:v>
                </c:pt>
                <c:pt idx="19">
                  <c:v>0.64856908212126785</c:v>
                </c:pt>
                <c:pt idx="20">
                  <c:v>0.71898002103049419</c:v>
                </c:pt>
                <c:pt idx="21">
                  <c:v>0.57629138386612089</c:v>
                </c:pt>
                <c:pt idx="22">
                  <c:v>0.97846139526225162</c:v>
                </c:pt>
              </c:numCache>
            </c:numRef>
          </c:val>
          <c:extLst>
            <c:ext xmlns:c16="http://schemas.microsoft.com/office/drawing/2014/chart" uri="{C3380CC4-5D6E-409C-BE32-E72D297353CC}">
              <c16:uniqueId val="{00000000-5322-4EF1-9BC0-41496A8F1D47}"/>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0851809978881802E-2"/>
          <c:y val="0.14818102841489167"/>
          <c:w val="0.9193278089952126"/>
          <c:h val="0.69952817054517857"/>
        </c:manualLayout>
      </c:layout>
      <c:lineChart>
        <c:grouping val="standard"/>
        <c:varyColors val="0"/>
        <c:ser>
          <c:idx val="0"/>
          <c:order val="0"/>
          <c:tx>
            <c:strRef>
              <c:f>'10.1 Yrkesverksamma 2019-2023'!$A$6</c:f>
              <c:strCache>
                <c:ptCount val="1"/>
                <c:pt idx="0">
                  <c:v>Apotekare</c:v>
                </c:pt>
              </c:strCache>
            </c:strRef>
          </c:tx>
          <c:spPr>
            <a:ln w="28575" cap="rnd">
              <a:solidFill>
                <a:srgbClr val="002B45">
                  <a:lumMod val="25000"/>
                  <a:lumOff val="75000"/>
                </a:srgb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2019-2023'!$B$6:$G$6</c:f>
              <c:numCache>
                <c:formatCode>General</c:formatCode>
                <c:ptCount val="6"/>
                <c:pt idx="0">
                  <c:v>9452</c:v>
                </c:pt>
                <c:pt idx="1">
                  <c:v>9393</c:v>
                </c:pt>
                <c:pt idx="2">
                  <c:v>9521</c:v>
                </c:pt>
                <c:pt idx="3">
                  <c:v>9651</c:v>
                </c:pt>
                <c:pt idx="4">
                  <c:v>9744</c:v>
                </c:pt>
                <c:pt idx="5">
                  <c:v>9682</c:v>
                </c:pt>
              </c:numCache>
            </c:numRef>
          </c:val>
          <c:smooth val="0"/>
          <c:extLst xmlns:c15="http://schemas.microsoft.com/office/drawing/2012/chart">
            <c:ext xmlns:c16="http://schemas.microsoft.com/office/drawing/2014/chart" uri="{C3380CC4-5D6E-409C-BE32-E72D297353CC}">
              <c16:uniqueId val="{00000002-374B-4AB1-B8AE-483DCBFF9291}"/>
            </c:ext>
          </c:extLst>
        </c:ser>
        <c:ser>
          <c:idx val="1"/>
          <c:order val="1"/>
          <c:tx>
            <c:strRef>
              <c:f>'10.1 Yrkesverksamma 2019-2023'!$A$7</c:f>
              <c:strCache>
                <c:ptCount val="1"/>
                <c:pt idx="0">
                  <c:v>Receptarie</c:v>
                </c:pt>
              </c:strCache>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2019-2023'!$B$7:$G$7</c:f>
              <c:numCache>
                <c:formatCode>General</c:formatCode>
                <c:ptCount val="6"/>
                <c:pt idx="0">
                  <c:v>1045</c:v>
                </c:pt>
                <c:pt idx="1">
                  <c:v>1102</c:v>
                </c:pt>
                <c:pt idx="2">
                  <c:v>1120</c:v>
                </c:pt>
                <c:pt idx="3">
                  <c:v>1175</c:v>
                </c:pt>
                <c:pt idx="4">
                  <c:v>1197</c:v>
                </c:pt>
                <c:pt idx="5">
                  <c:v>1195</c:v>
                </c:pt>
              </c:numCache>
            </c:numRef>
          </c:val>
          <c:smooth val="0"/>
          <c:extLst xmlns:c15="http://schemas.microsoft.com/office/drawing/2012/chart">
            <c:ext xmlns:c16="http://schemas.microsoft.com/office/drawing/2014/chart" uri="{C3380CC4-5D6E-409C-BE32-E72D297353CC}">
              <c16:uniqueId val="{00000003-374B-4AB1-B8AE-483DCBFF9291}"/>
            </c:ext>
          </c:extLst>
        </c:ser>
        <c:ser>
          <c:idx val="2"/>
          <c:order val="2"/>
          <c:tx>
            <c:strRef>
              <c:f>'10.1 Yrkesverksamma 2019-2023'!$A$27</c:f>
              <c:strCache>
                <c:ptCount val="1"/>
                <c:pt idx="0">
                  <c:v>Optiker</c:v>
                </c:pt>
              </c:strCache>
            </c:strRef>
          </c:tx>
          <c:spPr>
            <a:ln w="28575" cap="rnd">
              <a:solidFill>
                <a:schemeClr val="accent3"/>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2019-2023'!$B$27:$G$27</c:f>
              <c:numCache>
                <c:formatCode>General</c:formatCode>
                <c:ptCount val="6"/>
                <c:pt idx="0">
                  <c:v>2406</c:v>
                </c:pt>
                <c:pt idx="1">
                  <c:v>2390</c:v>
                </c:pt>
                <c:pt idx="2">
                  <c:v>2424</c:v>
                </c:pt>
                <c:pt idx="3">
                  <c:v>2450</c:v>
                </c:pt>
                <c:pt idx="4">
                  <c:v>2503</c:v>
                </c:pt>
                <c:pt idx="5">
                  <c:v>2491</c:v>
                </c:pt>
              </c:numCache>
            </c:numRef>
          </c:val>
          <c:smooth val="0"/>
          <c:extLst xmlns:c15="http://schemas.microsoft.com/office/drawing/2012/chart">
            <c:ext xmlns:c16="http://schemas.microsoft.com/office/drawing/2014/chart" uri="{C3380CC4-5D6E-409C-BE32-E72D297353CC}">
              <c16:uniqueId val="{00000004-374B-4AB1-B8AE-483DCBFF9291}"/>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2693742090663006E-2"/>
          <c:y val="4.6587553419783205E-2"/>
          <c:w val="0.88271469397675184"/>
          <c:h val="0.69732360008070282"/>
        </c:manualLayout>
      </c:layout>
      <c:lineChart>
        <c:grouping val="standard"/>
        <c:varyColors val="0"/>
        <c:ser>
          <c:idx val="0"/>
          <c:order val="0"/>
          <c:tx>
            <c:strRef>
              <c:f>'10.1 Yrkesverksamma 2019-2023'!$A$29</c:f>
              <c:strCache>
                <c:ptCount val="1"/>
                <c:pt idx="0">
                  <c:v>Tandhygienist</c:v>
                </c:pt>
              </c:strCache>
            </c:strRef>
          </c:tx>
          <c:spPr>
            <a:ln w="28575" cap="rnd">
              <a:solidFill>
                <a:srgbClr val="002B45">
                  <a:lumMod val="50000"/>
                  <a:lumOff val="50000"/>
                </a:srgb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2019-2023'!$B$29:$G$29</c:f>
              <c:numCache>
                <c:formatCode>General</c:formatCode>
                <c:ptCount val="6"/>
                <c:pt idx="0">
                  <c:v>4410</c:v>
                </c:pt>
                <c:pt idx="1">
                  <c:v>4316</c:v>
                </c:pt>
                <c:pt idx="2">
                  <c:v>4310</c:v>
                </c:pt>
                <c:pt idx="3">
                  <c:v>4175</c:v>
                </c:pt>
                <c:pt idx="4">
                  <c:v>4027</c:v>
                </c:pt>
                <c:pt idx="5">
                  <c:v>3867</c:v>
                </c:pt>
              </c:numCache>
            </c:numRef>
          </c:val>
          <c:smooth val="0"/>
          <c:extLst xmlns:c15="http://schemas.microsoft.com/office/drawing/2012/chart">
            <c:ext xmlns:c16="http://schemas.microsoft.com/office/drawing/2014/chart" uri="{C3380CC4-5D6E-409C-BE32-E72D297353CC}">
              <c16:uniqueId val="{00000000-B81A-48A9-8A55-6BAA71D42CE0}"/>
            </c:ext>
          </c:extLst>
        </c:ser>
        <c:ser>
          <c:idx val="1"/>
          <c:order val="1"/>
          <c:tx>
            <c:strRef>
              <c:f>'10.1 Yrkesverksamma 2019-2023'!$A$30</c:f>
              <c:strCache>
                <c:ptCount val="1"/>
                <c:pt idx="0">
                  <c:v>Tandläkare</c:v>
                </c:pt>
              </c:strCache>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2019-2023'!$B$30:$G$30</c:f>
              <c:numCache>
                <c:formatCode>General</c:formatCode>
                <c:ptCount val="6"/>
                <c:pt idx="0">
                  <c:v>7970</c:v>
                </c:pt>
                <c:pt idx="1">
                  <c:v>7969</c:v>
                </c:pt>
                <c:pt idx="2">
                  <c:v>8065</c:v>
                </c:pt>
                <c:pt idx="3">
                  <c:v>8278</c:v>
                </c:pt>
                <c:pt idx="4">
                  <c:v>8450</c:v>
                </c:pt>
                <c:pt idx="5">
                  <c:v>8463</c:v>
                </c:pt>
              </c:numCache>
            </c:numRef>
          </c:val>
          <c:smooth val="0"/>
          <c:extLst xmlns:c15="http://schemas.microsoft.com/office/drawing/2012/chart">
            <c:ext xmlns:c16="http://schemas.microsoft.com/office/drawing/2014/chart" uri="{C3380CC4-5D6E-409C-BE32-E72D297353CC}">
              <c16:uniqueId val="{00000001-B81A-48A9-8A55-6BAA71D42CE0}"/>
            </c:ext>
          </c:extLst>
        </c:ser>
        <c:dLbls>
          <c:showLegendKey val="0"/>
          <c:showVal val="0"/>
          <c:showCatName val="0"/>
          <c:showSerName val="0"/>
          <c:showPercent val="0"/>
          <c:showBubbleSize val="0"/>
        </c:dLbls>
        <c:smooth val="0"/>
        <c:axId val="993962031"/>
        <c:axId val="993962447"/>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2020-2024'!$L$29</c:f>
              <c:strCache>
                <c:ptCount val="1"/>
                <c:pt idx="0">
                  <c:v>Kvinnor</c:v>
                </c:pt>
              </c:strCache>
            </c:strRef>
          </c:tx>
          <c:spPr>
            <a:solidFill>
              <a:schemeClr val="accent1"/>
            </a:solidFill>
            <a:ln>
              <a:noFill/>
            </a:ln>
            <a:effectLst/>
          </c:spPr>
          <c:invertIfNegative val="0"/>
          <c:cat>
            <c:strRef>
              <c:f>'1. Leg. &amp; yrkesbevis 2020-2024'!$A$30:$A$52</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2020-2024'!$L$30:$L$52</c:f>
              <c:numCache>
                <c:formatCode>0.00</c:formatCode>
                <c:ptCount val="23"/>
                <c:pt idx="0">
                  <c:v>0.8937148696985181</c:v>
                </c:pt>
                <c:pt idx="1">
                  <c:v>0.735054850240355</c:v>
                </c:pt>
                <c:pt idx="2">
                  <c:v>0.78427787934186477</c:v>
                </c:pt>
                <c:pt idx="3">
                  <c:v>0.60967629655412459</c:v>
                </c:pt>
                <c:pt idx="4">
                  <c:v>0.63482104662769145</c:v>
                </c:pt>
                <c:pt idx="5">
                  <c:v>0.8968909878000787</c:v>
                </c:pt>
                <c:pt idx="6">
                  <c:v>0.68203113908475699</c:v>
                </c:pt>
                <c:pt idx="7">
                  <c:v>0.89273356401384085</c:v>
                </c:pt>
                <c:pt idx="8">
                  <c:v>0.90625</c:v>
                </c:pt>
                <c:pt idx="9">
                  <c:v>0.85443225615179363</c:v>
                </c:pt>
                <c:pt idx="10">
                  <c:v>0.7647361717119705</c:v>
                </c:pt>
                <c:pt idx="11">
                  <c:v>0.92114695340501795</c:v>
                </c:pt>
                <c:pt idx="12">
                  <c:v>0.8539150759641605</c:v>
                </c:pt>
                <c:pt idx="13">
                  <c:v>0.96894409937888204</c:v>
                </c:pt>
                <c:pt idx="14">
                  <c:v>0.6943053093935424</c:v>
                </c:pt>
                <c:pt idx="15">
                  <c:v>0.41554747985463736</c:v>
                </c:pt>
                <c:pt idx="16">
                  <c:v>0.58490953947368418</c:v>
                </c:pt>
                <c:pt idx="17">
                  <c:v>0.97225891677675036</c:v>
                </c:pt>
                <c:pt idx="18">
                  <c:v>0.94430379746835447</c:v>
                </c:pt>
                <c:pt idx="19">
                  <c:v>0.6357945675145199</c:v>
                </c:pt>
                <c:pt idx="20">
                  <c:v>0.70731034482758626</c:v>
                </c:pt>
                <c:pt idx="21">
                  <c:v>0.65515554685971433</c:v>
                </c:pt>
                <c:pt idx="22">
                  <c:v>0.97731564941196669</c:v>
                </c:pt>
              </c:numCache>
            </c:numRef>
          </c:val>
          <c:extLst>
            <c:ext xmlns:c16="http://schemas.microsoft.com/office/drawing/2014/chart" uri="{C3380CC4-5D6E-409C-BE32-E72D297353CC}">
              <c16:uniqueId val="{00000000-038B-4786-9BD1-574D96E84094}"/>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'1. Leg. &amp; yrkesbevis 2020-2024'!$L$53</c:f>
              <c:strCache>
                <c:ptCount val="1"/>
                <c:pt idx="0">
                  <c:v>Män</c:v>
                </c:pt>
              </c:strCache>
            </c:strRef>
          </c:tx>
          <c:spPr>
            <a:solidFill>
              <a:schemeClr val="accent1"/>
            </a:solidFill>
            <a:ln>
              <a:noFill/>
            </a:ln>
            <a:effectLst/>
          </c:spPr>
          <c:invertIfNegative val="0"/>
          <c:cat>
            <c:strRef>
              <c:f>'1. Leg. &amp; yrkesbevis 2020-2024'!$A$54:$A$76</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c:v>
                </c:pt>
                <c:pt idx="8">
                  <c:v>Kiropraktor </c:v>
                </c:pt>
                <c:pt idx="9">
                  <c:v>Logoped </c:v>
                </c:pt>
                <c:pt idx="10">
                  <c:v>Läkare </c:v>
                </c:pt>
                <c:pt idx="11">
                  <c:v>Naprapat </c:v>
                </c:pt>
                <c:pt idx="12">
                  <c:v>Optiker </c:v>
                </c:pt>
                <c:pt idx="13">
                  <c:v>Ortopedingenjör**</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'1. Leg. &amp; yrkesbevis 2020-2024'!$L$54:$L$76</c:f>
              <c:numCache>
                <c:formatCode>0.00</c:formatCode>
                <c:ptCount val="23"/>
                <c:pt idx="0">
                  <c:v>0.82388316151202745</c:v>
                </c:pt>
                <c:pt idx="1">
                  <c:v>0.8884524744697565</c:v>
                </c:pt>
                <c:pt idx="2">
                  <c:v>0.95121951219512191</c:v>
                </c:pt>
                <c:pt idx="3">
                  <c:v>0.46753246753246752</c:v>
                </c:pt>
                <c:pt idx="4">
                  <c:v>0.85315789473684212</c:v>
                </c:pt>
                <c:pt idx="5">
                  <c:v>0.97948717948717945</c:v>
                </c:pt>
                <c:pt idx="6">
                  <c:v>0.80709637434149362</c:v>
                </c:pt>
                <c:pt idx="7">
                  <c:v>0.93449781659388642</c:v>
                </c:pt>
                <c:pt idx="8">
                  <c:v>0.83916083916083917</c:v>
                </c:pt>
                <c:pt idx="9">
                  <c:v>0.83544303797468356</c:v>
                </c:pt>
                <c:pt idx="10">
                  <c:v>0.61326284335133896</c:v>
                </c:pt>
                <c:pt idx="11">
                  <c:v>0.8378640776699029</c:v>
                </c:pt>
                <c:pt idx="12">
                  <c:v>0.38465877044557245</c:v>
                </c:pt>
                <c:pt idx="13">
                  <c:v>0.63846153846153841</c:v>
                </c:pt>
                <c:pt idx="14">
                  <c:v>0.66998087954110896</c:v>
                </c:pt>
                <c:pt idx="15">
                  <c:v>0.37699024139702103</c:v>
                </c:pt>
                <c:pt idx="16">
                  <c:v>0.86842105263157898</c:v>
                </c:pt>
                <c:pt idx="17">
                  <c:v>0.97455752212389379</c:v>
                </c:pt>
                <c:pt idx="18">
                  <c:v>0.81414141414141417</c:v>
                </c:pt>
                <c:pt idx="19">
                  <c:v>0.75630821337849286</c:v>
                </c:pt>
                <c:pt idx="20">
                  <c:v>0.95530726256983245</c:v>
                </c:pt>
                <c:pt idx="21">
                  <c:v>0.48749862319638726</c:v>
                </c:pt>
                <c:pt idx="22">
                  <c:v>0.98595801446324516</c:v>
                </c:pt>
              </c:numCache>
            </c:numRef>
          </c:val>
          <c:extLst>
            <c:ext xmlns:c16="http://schemas.microsoft.com/office/drawing/2014/chart" uri="{C3380CC4-5D6E-409C-BE32-E72D297353CC}">
              <c16:uniqueId val="{00000000-5352-48EC-A27D-9727CB231AD6}"/>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under 65 år</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0.00"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 &amp; yrkesbevis, utb.land'!$L$5</c:f>
              <c:strCache>
                <c:ptCount val="1"/>
                <c:pt idx="0">
                  <c:v>Kvinnor och män</c:v>
                </c:pt>
              </c:strCache>
            </c:strRef>
          </c:tx>
          <c:spPr>
            <a:solidFill>
              <a:schemeClr val="accent1"/>
            </a:solidFill>
            <a:ln>
              <a:noFill/>
            </a:ln>
            <a:effectLst/>
          </c:spPr>
          <c:invertIfNegative val="0"/>
          <c:cat>
            <c:strRef>
              <c:f>'2.1 Leg. &amp; yrkesbevis, utb.land'!$A$6:$A$28</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utb.land'!$L$6:$L$28</c:f>
              <c:numCache>
                <c:formatCode>General</c:formatCode>
                <c:ptCount val="23"/>
                <c:pt idx="0">
                  <c:v>0.63098591549295779</c:v>
                </c:pt>
                <c:pt idx="1">
                  <c:v>0.97136038186157514</c:v>
                </c:pt>
                <c:pt idx="2">
                  <c:v>0.97142857142857142</c:v>
                </c:pt>
                <c:pt idx="3">
                  <c:v>0.92405063291139244</c:v>
                </c:pt>
                <c:pt idx="4">
                  <c:v>0.91836734693877553</c:v>
                </c:pt>
                <c:pt idx="5">
                  <c:v>0.90476190476190477</c:v>
                </c:pt>
                <c:pt idx="6">
                  <c:v>0.92342342342342343</c:v>
                </c:pt>
                <c:pt idx="7">
                  <c:v>0.98988877654196161</c:v>
                </c:pt>
                <c:pt idx="8">
                  <c:v>0.95454545454545459</c:v>
                </c:pt>
                <c:pt idx="9">
                  <c:v>0.97520661157024791</c:v>
                </c:pt>
                <c:pt idx="10">
                  <c:v>0.6325503355704698</c:v>
                </c:pt>
                <c:pt idx="11">
                  <c:v>1</c:v>
                </c:pt>
                <c:pt idx="12">
                  <c:v>0.85185185185185186</c:v>
                </c:pt>
                <c:pt idx="13">
                  <c:v>0.22222222222222221</c:v>
                </c:pt>
                <c:pt idx="14">
                  <c:v>0.90894819466248034</c:v>
                </c:pt>
                <c:pt idx="15">
                  <c:v>0.97307692307692306</c:v>
                </c:pt>
                <c:pt idx="16">
                  <c:v>0.95061728395061729</c:v>
                </c:pt>
                <c:pt idx="17">
                  <c:v>0.82587064676616917</c:v>
                </c:pt>
                <c:pt idx="18">
                  <c:v>1</c:v>
                </c:pt>
                <c:pt idx="19">
                  <c:v>0.92082111436950143</c:v>
                </c:pt>
                <c:pt idx="20">
                  <c:v>0.98113207547169812</c:v>
                </c:pt>
                <c:pt idx="21">
                  <c:v>0.67050691244239635</c:v>
                </c:pt>
                <c:pt idx="22">
                  <c:v>0.9915761323750627</c:v>
                </c:pt>
              </c:numCache>
            </c:numRef>
          </c:val>
          <c:extLst>
            <c:ext xmlns:c16="http://schemas.microsoft.com/office/drawing/2014/chart" uri="{C3380CC4-5D6E-409C-BE32-E72D297353CC}">
              <c16:uniqueId val="{00000000-E323-4738-8F23-EC8D71B36A69}"/>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Sveringe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barChart>
        <c:barDir val="bar"/>
        <c:grouping val="clustered"/>
        <c:varyColors val="0"/>
        <c:ser>
          <c:idx val="0"/>
          <c:order val="0"/>
          <c:tx>
            <c:strRef>
              <c:f>'2.1 Leg. &amp; yrkesbevis, utb.land'!$L$29</c:f>
              <c:strCache>
                <c:ptCount val="1"/>
                <c:pt idx="0">
                  <c:v>Kvinnor</c:v>
                </c:pt>
              </c:strCache>
            </c:strRef>
          </c:tx>
          <c:spPr>
            <a:solidFill>
              <a:schemeClr val="accent1"/>
            </a:solidFill>
            <a:ln>
              <a:noFill/>
            </a:ln>
            <a:effectLst/>
          </c:spPr>
          <c:invertIfNegative val="0"/>
          <c:cat>
            <c:strRef>
              <c:f>'2.1 Leg. &amp; yrkesbevis, utb.land'!$A$30:$A$52</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utb.land'!$L$30:$L$52</c:f>
              <c:numCache>
                <c:formatCode>General</c:formatCode>
                <c:ptCount val="23"/>
                <c:pt idx="0">
                  <c:v>0.66787003610108309</c:v>
                </c:pt>
                <c:pt idx="1">
                  <c:v>0.96952908587257614</c:v>
                </c:pt>
                <c:pt idx="2">
                  <c:v>0.97619047619047616</c:v>
                </c:pt>
                <c:pt idx="3">
                  <c:v>0.92385786802030456</c:v>
                </c:pt>
                <c:pt idx="4">
                  <c:v>0.92691029900332222</c:v>
                </c:pt>
                <c:pt idx="5">
                  <c:v>0.91489361702127658</c:v>
                </c:pt>
                <c:pt idx="6">
                  <c:v>0.91799544419134393</c:v>
                </c:pt>
                <c:pt idx="7">
                  <c:v>0.99201824401368299</c:v>
                </c:pt>
                <c:pt idx="8">
                  <c:v>0.88888888888888884</c:v>
                </c:pt>
                <c:pt idx="9">
                  <c:v>0.97435897435897434</c:v>
                </c:pt>
                <c:pt idx="10">
                  <c:v>0.63880813953488369</c:v>
                </c:pt>
                <c:pt idx="11">
                  <c:v>1</c:v>
                </c:pt>
                <c:pt idx="12">
                  <c:v>0.84745762711864403</c:v>
                </c:pt>
                <c:pt idx="13">
                  <c:v>0.14285714285714285</c:v>
                </c:pt>
                <c:pt idx="14">
                  <c:v>0.87692307692307692</c:v>
                </c:pt>
                <c:pt idx="15">
                  <c:v>0.97222222222222221</c:v>
                </c:pt>
                <c:pt idx="16">
                  <c:v>0.97014925373134331</c:v>
                </c:pt>
                <c:pt idx="17">
                  <c:v>0.83088235294117652</c:v>
                </c:pt>
                <c:pt idx="18">
                  <c:v>1</c:v>
                </c:pt>
                <c:pt idx="19">
                  <c:v>0.92550351856345547</c:v>
                </c:pt>
                <c:pt idx="20">
                  <c:v>0.97810218978102192</c:v>
                </c:pt>
                <c:pt idx="21">
                  <c:v>0.7078651685393258</c:v>
                </c:pt>
                <c:pt idx="22">
                  <c:v>0.99141123325384362</c:v>
                </c:pt>
              </c:numCache>
            </c:numRef>
          </c:val>
          <c:extLst>
            <c:ext xmlns:c16="http://schemas.microsoft.com/office/drawing/2014/chart" uri="{C3380CC4-5D6E-409C-BE32-E72D297353CC}">
              <c16:uniqueId val="{00000000-B110-45C9-8465-29EB64B2705A}"/>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a:t>
                </a:r>
                <a:r>
                  <a:rPr lang="sv-SE" baseline="0"/>
                  <a:t> utbildade i Sverige</a:t>
                </a:r>
                <a:endParaRPr lang="sv-SE"/>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Män</a:t>
            </a:r>
          </a:p>
          <a:p>
            <a:pPr>
              <a:defRPr/>
            </a:pPr>
            <a:endParaRPr lang="sv-SE"/>
          </a:p>
          <a:p>
            <a:pPr>
              <a:defRPr/>
            </a:pPr>
            <a:endParaRPr lang="sv-SE"/>
          </a:p>
        </c:rich>
      </c:tx>
      <c:overlay val="0"/>
      <c:spPr>
        <a:noFill/>
        <a:ln>
          <a:noFill/>
        </a:ln>
        <a:effectLst/>
      </c:spPr>
      <c:txPr>
        <a:bodyPr rot="0" spcFirstLastPara="1" vertOverflow="ellipsis" vert="horz" wrap="square" anchor="ctr" anchorCtr="1"/>
        <a:lstStyle/>
        <a:p>
          <a:pPr>
            <a:defRPr sz="960" b="0" i="0" u="none" strike="noStrike" kern="1200" spc="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autoTitleDeleted val="0"/>
    <c:plotArea>
      <c:layout>
        <c:manualLayout>
          <c:layoutTarget val="inner"/>
          <c:xMode val="edge"/>
          <c:yMode val="edge"/>
          <c:x val="0.2701618656006668"/>
          <c:y val="0.1706936297392356"/>
          <c:w val="0.69122117067176414"/>
          <c:h val="0.69510777595753548"/>
        </c:manualLayout>
      </c:layout>
      <c:barChart>
        <c:barDir val="bar"/>
        <c:grouping val="clustered"/>
        <c:varyColors val="0"/>
        <c:ser>
          <c:idx val="0"/>
          <c:order val="0"/>
          <c:tx>
            <c:strRef>
              <c:f>'2.1 Leg. &amp; yrkesbevis, utb.land'!$L$53</c:f>
              <c:strCache>
                <c:ptCount val="1"/>
                <c:pt idx="0">
                  <c:v>Män</c:v>
                </c:pt>
              </c:strCache>
            </c:strRef>
          </c:tx>
          <c:spPr>
            <a:solidFill>
              <a:schemeClr val="accent1"/>
            </a:solidFill>
            <a:ln>
              <a:noFill/>
            </a:ln>
            <a:effectLst/>
          </c:spPr>
          <c:invertIfNegative val="0"/>
          <c:cat>
            <c:strRef>
              <c:f>'2.1 Leg. &amp; yrkesbevis, utb.land'!$A$54:$A$76</c:f>
              <c:strCache>
                <c:ptCount val="23"/>
                <c:pt idx="0">
                  <c:v>Apotekare </c:v>
                </c:pt>
                <c:pt idx="1">
                  <c:v>Arbetsterapeut </c:v>
                </c:pt>
                <c:pt idx="2">
                  <c:v>Audionom ***</c:v>
                </c:pt>
                <c:pt idx="3">
                  <c:v>Barnmorska </c:v>
                </c:pt>
                <c:pt idx="4">
                  <c:v>Biomedicinsk analytiker*** </c:v>
                </c:pt>
                <c:pt idx="5">
                  <c:v>Dietist*** </c:v>
                </c:pt>
                <c:pt idx="6">
                  <c:v>Fysioterapeut****</c:v>
                </c:pt>
                <c:pt idx="7">
                  <c:v>Hälso- och sjukvårdskurator*** </c:v>
                </c:pt>
                <c:pt idx="8">
                  <c:v>Kiropraktor </c:v>
                </c:pt>
                <c:pt idx="9">
                  <c:v>Logoped </c:v>
                </c:pt>
                <c:pt idx="10">
                  <c:v>Läkare </c:v>
                </c:pt>
                <c:pt idx="11">
                  <c:v>Naprapat </c:v>
                </c:pt>
                <c:pt idx="12">
                  <c:v>Optiker </c:v>
                </c:pt>
                <c:pt idx="13">
                  <c:v>Ortopedingenjör*** </c:v>
                </c:pt>
                <c:pt idx="14">
                  <c:v>Psykolog </c:v>
                </c:pt>
                <c:pt idx="15">
                  <c:v>Psykoterapeut </c:v>
                </c:pt>
                <c:pt idx="16">
                  <c:v>Receptarie </c:v>
                </c:pt>
                <c:pt idx="17">
                  <c:v>Röntgensjuksköterska*** </c:v>
                </c:pt>
                <c:pt idx="18">
                  <c:v>Sjukhusfysiker </c:v>
                </c:pt>
                <c:pt idx="19">
                  <c:v>Sjuksköterska </c:v>
                </c:pt>
                <c:pt idx="20">
                  <c:v>Tandhygienist </c:v>
                </c:pt>
                <c:pt idx="21">
                  <c:v>Tandläkare </c:v>
                </c:pt>
                <c:pt idx="22">
                  <c:v>Undersköterska</c:v>
                </c:pt>
              </c:strCache>
            </c:strRef>
          </c:cat>
          <c:val>
            <c:numRef>
              <c:f>'2.1 Leg. &amp; yrkesbevis, utb.land'!$L$54:$L$76</c:f>
              <c:numCache>
                <c:formatCode>General</c:formatCode>
                <c:ptCount val="23"/>
                <c:pt idx="0">
                  <c:v>0.5</c:v>
                </c:pt>
                <c:pt idx="1">
                  <c:v>0.98275862068965514</c:v>
                </c:pt>
                <c:pt idx="2">
                  <c:v>0.9642857142857143</c:v>
                </c:pt>
                <c:pt idx="3">
                  <c:v>1</c:v>
                </c:pt>
                <c:pt idx="4">
                  <c:v>0.89010989010989006</c:v>
                </c:pt>
                <c:pt idx="5">
                  <c:v>0.81818181818181823</c:v>
                </c:pt>
                <c:pt idx="6">
                  <c:v>0.93392070484581502</c:v>
                </c:pt>
                <c:pt idx="7">
                  <c:v>0.9732142857142857</c:v>
                </c:pt>
                <c:pt idx="8">
                  <c:v>1</c:v>
                </c:pt>
                <c:pt idx="9">
                  <c:v>1</c:v>
                </c:pt>
                <c:pt idx="10">
                  <c:v>0.62400793650793651</c:v>
                </c:pt>
                <c:pt idx="11">
                  <c:v>1</c:v>
                </c:pt>
                <c:pt idx="12">
                  <c:v>0.86363636363636365</c:v>
                </c:pt>
                <c:pt idx="13">
                  <c:v>0.5</c:v>
                </c:pt>
                <c:pt idx="14">
                  <c:v>0.98901098901098905</c:v>
                </c:pt>
                <c:pt idx="15">
                  <c:v>0.97727272727272729</c:v>
                </c:pt>
                <c:pt idx="16">
                  <c:v>0.8571428571428571</c:v>
                </c:pt>
                <c:pt idx="17">
                  <c:v>0.81538461538461537</c:v>
                </c:pt>
                <c:pt idx="18">
                  <c:v>1</c:v>
                </c:pt>
                <c:pt idx="19">
                  <c:v>0.89127105666156203</c:v>
                </c:pt>
                <c:pt idx="20">
                  <c:v>1</c:v>
                </c:pt>
                <c:pt idx="21">
                  <c:v>0.6107784431137725</c:v>
                </c:pt>
                <c:pt idx="22">
                  <c:v>0.99260695673251731</c:v>
                </c:pt>
              </c:numCache>
            </c:numRef>
          </c:val>
          <c:extLst>
            <c:ext xmlns:c16="http://schemas.microsoft.com/office/drawing/2014/chart" uri="{C3380CC4-5D6E-409C-BE32-E72D297353CC}">
              <c16:uniqueId val="{00000000-6FAF-445E-B3C1-876DB65B388D}"/>
            </c:ext>
          </c:extLst>
        </c:ser>
        <c:dLbls>
          <c:showLegendKey val="0"/>
          <c:showVal val="0"/>
          <c:showCatName val="0"/>
          <c:showSerName val="0"/>
          <c:showPercent val="0"/>
          <c:showBubbleSize val="0"/>
        </c:dLbls>
        <c:gapWidth val="90"/>
        <c:overlap val="-20"/>
        <c:axId val="674927696"/>
        <c:axId val="674928176"/>
      </c:barChart>
      <c:catAx>
        <c:axId val="674927696"/>
        <c:scaling>
          <c:orientation val="minMax"/>
        </c:scaling>
        <c:delete val="0"/>
        <c:axPos val="l"/>
        <c:numFmt formatCode="General" sourceLinked="1"/>
        <c:majorTickMark val="out"/>
        <c:minorTickMark val="none"/>
        <c:tickLblPos val="nextTo"/>
        <c:spPr>
          <a:noFill/>
          <a:ln w="9525"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8176"/>
        <c:crosses val="autoZero"/>
        <c:auto val="1"/>
        <c:lblAlgn val="ctr"/>
        <c:lblOffset val="100"/>
        <c:noMultiLvlLbl val="0"/>
      </c:catAx>
      <c:valAx>
        <c:axId val="674928176"/>
        <c:scaling>
          <c:orientation val="minMax"/>
        </c:scaling>
        <c:delete val="0"/>
        <c:axPos val="b"/>
        <c:majorGridlines>
          <c:spPr>
            <a:ln w="9525" cap="flat" cmpd="sng" algn="ctr">
              <a:solidFill>
                <a:srgbClr val="BFBFBF"/>
              </a:solidFill>
              <a:round/>
            </a:ln>
            <a:effectLst/>
          </c:spPr>
        </c:majorGridlines>
        <c:title>
          <c:tx>
            <c:rich>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r>
                  <a:rPr lang="sv-SE"/>
                  <a:t>Andel utbildade i Sverige</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title>
        <c:numFmt formatCode="General" sourceLinked="1"/>
        <c:majorTickMark val="in"/>
        <c:minorTickMark val="none"/>
        <c:tickLblPos val="nextTo"/>
        <c:spPr>
          <a:noFill/>
          <a:ln>
            <a:solidFill>
              <a:srgbClr val="4C4C4C"/>
            </a:solidFill>
          </a:ln>
          <a:effectLst/>
        </c:spPr>
        <c:txPr>
          <a:bodyPr rot="-60000000" spcFirstLastPara="1" vertOverflow="ellipsis" vert="horz" wrap="square" anchor="ctr" anchorCtr="1"/>
          <a:lstStyle/>
          <a:p>
            <a:pPr>
              <a:defRPr sz="800" b="0" i="0" u="none" strike="noStrike" kern="1200" baseline="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674927696"/>
        <c:crosses val="autoZero"/>
        <c:crossBetween val="between"/>
      </c:valAx>
      <c:spPr>
        <a:noFill/>
        <a:ln>
          <a:noFill/>
        </a:ln>
        <a:effectLst/>
      </c:spPr>
    </c:plotArea>
    <c:plotVisOnly val="1"/>
    <c:dispBlanksAs val="gap"/>
    <c:showDLblsOverMax val="0"/>
    <c:extLst/>
  </c:chart>
  <c:spPr>
    <a:solidFill>
      <a:schemeClr val="bg1"/>
    </a:solidFill>
    <a:ln w="9525" cap="flat" cmpd="sng" algn="ctr">
      <a:noFill/>
      <a:round/>
    </a:ln>
    <a:effectLst/>
  </c:spPr>
  <c:txPr>
    <a:bodyPr/>
    <a:lstStyle/>
    <a:p>
      <a:pPr>
        <a:defRPr sz="8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0"/>
          <c:order val="0"/>
          <c:tx>
            <c:strRef>
              <c:f>'10.1 Yrkesverksamma 2019-2023'!$A$9</c:f>
              <c:strCache>
                <c:ptCount val="1"/>
                <c:pt idx="0">
                  <c:v>Arbetsterapeut</c:v>
                </c:pt>
              </c:strCache>
            </c:strRef>
          </c:tx>
          <c:spPr>
            <a:ln w="28575" cap="rnd">
              <a:solidFill>
                <a:schemeClr val="accent1"/>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2019-2023'!$B$9:$G$9</c:f>
              <c:numCache>
                <c:formatCode>General</c:formatCode>
                <c:ptCount val="6"/>
                <c:pt idx="0">
                  <c:v>8122</c:v>
                </c:pt>
                <c:pt idx="1">
                  <c:v>7931</c:v>
                </c:pt>
                <c:pt idx="2">
                  <c:v>7848</c:v>
                </c:pt>
                <c:pt idx="3">
                  <c:v>7909</c:v>
                </c:pt>
                <c:pt idx="4">
                  <c:v>7919</c:v>
                </c:pt>
                <c:pt idx="5">
                  <c:v>7926</c:v>
                </c:pt>
              </c:numCache>
            </c:numRef>
          </c:val>
          <c:smooth val="0"/>
          <c:extLst>
            <c:ext xmlns:c16="http://schemas.microsoft.com/office/drawing/2014/chart" uri="{C3380CC4-5D6E-409C-BE32-E72D297353CC}">
              <c16:uniqueId val="{00000000-3761-4290-99D5-59D3D671B561}"/>
            </c:ext>
          </c:extLst>
        </c:ser>
        <c:ser>
          <c:idx val="2"/>
          <c:order val="2"/>
          <c:tx>
            <c:strRef>
              <c:f>'10.1 Yrkesverksamma 2019-2023'!$A$11</c:f>
              <c:strCache>
                <c:ptCount val="1"/>
                <c:pt idx="0">
                  <c:v>Barnmorska</c:v>
                </c:pt>
              </c:strCache>
            </c:strRef>
          </c:tx>
          <c:spPr>
            <a:ln w="28575" cap="rnd">
              <a:solidFill>
                <a:schemeClr val="accent3"/>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2019-2023'!$B$11:$G$11</c:f>
              <c:numCache>
                <c:formatCode>General</c:formatCode>
                <c:ptCount val="6"/>
                <c:pt idx="0">
                  <c:v>13656</c:v>
                </c:pt>
                <c:pt idx="1">
                  <c:v>13766</c:v>
                </c:pt>
                <c:pt idx="2">
                  <c:v>13831</c:v>
                </c:pt>
                <c:pt idx="3">
                  <c:v>14002</c:v>
                </c:pt>
                <c:pt idx="4">
                  <c:v>14160</c:v>
                </c:pt>
                <c:pt idx="5">
                  <c:v>14167</c:v>
                </c:pt>
              </c:numCache>
            </c:numRef>
          </c:val>
          <c:smooth val="0"/>
          <c:extLst>
            <c:ext xmlns:c16="http://schemas.microsoft.com/office/drawing/2014/chart" uri="{C3380CC4-5D6E-409C-BE32-E72D297353CC}">
              <c16:uniqueId val="{00000002-3761-4290-99D5-59D3D671B561}"/>
            </c:ext>
          </c:extLst>
        </c:ser>
        <c:ser>
          <c:idx val="3"/>
          <c:order val="3"/>
          <c:tx>
            <c:strRef>
              <c:f>'10.1 Yrkesverksamma 2019-2023'!$A$12</c:f>
              <c:strCache>
                <c:ptCount val="1"/>
                <c:pt idx="0">
                  <c:v>Biomedicinsk analytiker</c:v>
                </c:pt>
              </c:strCache>
            </c:strRef>
          </c:tx>
          <c:spPr>
            <a:ln w="28575" cap="rnd">
              <a:solidFill>
                <a:schemeClr val="accent4"/>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2019-2023'!$B$12:$G$12</c:f>
              <c:numCache>
                <c:formatCode>0</c:formatCode>
                <c:ptCount val="6"/>
                <c:pt idx="0">
                  <c:v>610</c:v>
                </c:pt>
                <c:pt idx="1">
                  <c:v>1639</c:v>
                </c:pt>
                <c:pt idx="2">
                  <c:v>2029</c:v>
                </c:pt>
                <c:pt idx="3">
                  <c:v>2397</c:v>
                </c:pt>
                <c:pt idx="4">
                  <c:v>2816</c:v>
                </c:pt>
                <c:pt idx="5">
                  <c:v>3526</c:v>
                </c:pt>
              </c:numCache>
            </c:numRef>
          </c:val>
          <c:smooth val="0"/>
          <c:extLst>
            <c:ext xmlns:c16="http://schemas.microsoft.com/office/drawing/2014/chart" uri="{C3380CC4-5D6E-409C-BE32-E72D297353CC}">
              <c16:uniqueId val="{00000003-3761-4290-99D5-59D3D671B561}"/>
            </c:ext>
          </c:extLst>
        </c:ser>
        <c:ser>
          <c:idx val="5"/>
          <c:order val="5"/>
          <c:tx>
            <c:strRef>
              <c:f>'10.1 Yrkesverksamma 2019-2023'!$A$14</c:f>
              <c:strCache>
                <c:ptCount val="1"/>
                <c:pt idx="0">
                  <c:v>Fysioterapeut***</c:v>
                </c:pt>
              </c:strCache>
            </c:strRef>
          </c:tx>
          <c:spPr>
            <a:ln w="28575" cap="rnd">
              <a:solidFill>
                <a:schemeClr val="accent6"/>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2019-2023'!$B$14:$G$14</c:f>
              <c:numCache>
                <c:formatCode>General</c:formatCode>
                <c:ptCount val="6"/>
                <c:pt idx="0">
                  <c:v>1924</c:v>
                </c:pt>
                <c:pt idx="1">
                  <c:v>1988</c:v>
                </c:pt>
                <c:pt idx="2">
                  <c:v>2056</c:v>
                </c:pt>
                <c:pt idx="3">
                  <c:v>2120</c:v>
                </c:pt>
                <c:pt idx="4">
                  <c:v>2153</c:v>
                </c:pt>
                <c:pt idx="5">
                  <c:v>2154</c:v>
                </c:pt>
              </c:numCache>
            </c:numRef>
          </c:val>
          <c:smooth val="0"/>
          <c:extLst>
            <c:ext xmlns:c16="http://schemas.microsoft.com/office/drawing/2014/chart" uri="{C3380CC4-5D6E-409C-BE32-E72D297353CC}">
              <c16:uniqueId val="{0000000C-E31D-42D4-B3F9-75EE694DF270}"/>
            </c:ext>
          </c:extLst>
        </c:ser>
        <c:ser>
          <c:idx val="6"/>
          <c:order val="6"/>
          <c:tx>
            <c:strRef>
              <c:f>'10.1 Yrkesverksamma 2019-2023'!$A$15</c:f>
              <c:strCache>
                <c:ptCount val="1"/>
                <c:pt idx="0">
                  <c:v>Hälso- och sjukvårdskurator</c:v>
                </c:pt>
              </c:strCache>
            </c:strRef>
          </c:tx>
          <c:spPr>
            <a:ln w="28575" cap="rnd">
              <a:solidFill>
                <a:schemeClr val="accent1">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2019-2023'!$B$15:$G$15</c:f>
              <c:numCache>
                <c:formatCode>General</c:formatCode>
                <c:ptCount val="6"/>
                <c:pt idx="0">
                  <c:v>40620</c:v>
                </c:pt>
                <c:pt idx="1">
                  <c:v>41337</c:v>
                </c:pt>
                <c:pt idx="2">
                  <c:v>42512</c:v>
                </c:pt>
                <c:pt idx="3">
                  <c:v>44265</c:v>
                </c:pt>
                <c:pt idx="4">
                  <c:v>45460</c:v>
                </c:pt>
                <c:pt idx="5">
                  <c:v>46048</c:v>
                </c:pt>
              </c:numCache>
            </c:numRef>
          </c:val>
          <c:smooth val="0"/>
          <c:extLst>
            <c:ext xmlns:c16="http://schemas.microsoft.com/office/drawing/2014/chart" uri="{C3380CC4-5D6E-409C-BE32-E72D297353CC}">
              <c16:uniqueId val="{0000000D-E31D-42D4-B3F9-75EE694DF270}"/>
            </c:ext>
          </c:extLst>
        </c:ser>
        <c:ser>
          <c:idx val="12"/>
          <c:order val="12"/>
          <c:tx>
            <c:strRef>
              <c:f>'10.1 Yrkesverksamma 2019-2023'!$A$21</c:f>
              <c:strCache>
                <c:ptCount val="1"/>
                <c:pt idx="0">
                  <c:v>Psykolog</c:v>
                </c:pt>
              </c:strCache>
            </c:strRef>
          </c:tx>
          <c:spPr>
            <a:ln w="28575" cap="rnd">
              <a:solidFill>
                <a:schemeClr val="accent1">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2019-2023'!$B$21:$G$21</c:f>
              <c:numCache>
                <c:formatCode>General</c:formatCode>
                <c:ptCount val="6"/>
                <c:pt idx="0">
                  <c:v>112325</c:v>
                </c:pt>
                <c:pt idx="1">
                  <c:v>111319</c:v>
                </c:pt>
                <c:pt idx="2">
                  <c:v>114341</c:v>
                </c:pt>
                <c:pt idx="3">
                  <c:v>116500</c:v>
                </c:pt>
                <c:pt idx="4">
                  <c:v>116676</c:v>
                </c:pt>
                <c:pt idx="5">
                  <c:v>118301</c:v>
                </c:pt>
              </c:numCache>
            </c:numRef>
          </c:val>
          <c:smooth val="0"/>
          <c:extLst>
            <c:ext xmlns:c16="http://schemas.microsoft.com/office/drawing/2014/chart" uri="{C3380CC4-5D6E-409C-BE32-E72D297353CC}">
              <c16:uniqueId val="{00000013-E31D-42D4-B3F9-75EE694DF270}"/>
            </c:ext>
          </c:extLst>
        </c:ser>
        <c:ser>
          <c:idx val="13"/>
          <c:order val="13"/>
          <c:tx>
            <c:strRef>
              <c:f>'10.1 Yrkesverksamma 2019-2023'!$A$22</c:f>
              <c:strCache>
                <c:ptCount val="1"/>
                <c:pt idx="0">
                  <c:v>Röntgensjuksköterska**</c:v>
                </c:pt>
              </c:strCache>
            </c:strRef>
          </c:tx>
          <c:spPr>
            <a:ln w="28575" cap="rnd">
              <a:solidFill>
                <a:schemeClr val="accent2">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2019-2023'!$B$22:$G$22</c:f>
              <c:numCache>
                <c:formatCode>General</c:formatCode>
                <c:ptCount val="6"/>
                <c:pt idx="0">
                  <c:v>0</c:v>
                </c:pt>
                <c:pt idx="1">
                  <c:v>0</c:v>
                </c:pt>
                <c:pt idx="2">
                  <c:v>0</c:v>
                </c:pt>
                <c:pt idx="3">
                  <c:v>0</c:v>
                </c:pt>
                <c:pt idx="4">
                  <c:v>0</c:v>
                </c:pt>
                <c:pt idx="5">
                  <c:v>85398</c:v>
                </c:pt>
              </c:numCache>
            </c:numRef>
          </c:val>
          <c:smooth val="0"/>
          <c:extLst>
            <c:ext xmlns:c16="http://schemas.microsoft.com/office/drawing/2014/chart" uri="{C3380CC4-5D6E-409C-BE32-E72D297353CC}">
              <c16:uniqueId val="{00000014-E31D-42D4-B3F9-75EE694DF270}"/>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1"/>
                <c:order val="1"/>
                <c:tx>
                  <c:strRef>
                    <c:extLst>
                      <c:ext uri="{02D57815-91ED-43cb-92C2-25804820EDAC}">
                        <c15:formulaRef>
                          <c15:sqref>'10.1 Yrkesverksamma 2019-2023'!$A$10</c15:sqref>
                        </c15:formulaRef>
                      </c:ext>
                    </c:extLst>
                    <c:strCache>
                      <c:ptCount val="1"/>
                      <c:pt idx="0">
                        <c:v>Audionom**</c:v>
                      </c:pt>
                    </c:strCache>
                  </c:strRef>
                </c:tx>
                <c:spPr>
                  <a:ln w="28575" cap="rnd">
                    <a:solidFill>
                      <a:schemeClr val="accent2"/>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2019-2023'!$B$10:$G$10</c15:sqref>
                        </c15:formulaRef>
                      </c:ext>
                    </c:extLst>
                    <c:numCache>
                      <c:formatCode>General</c:formatCode>
                      <c:ptCount val="6"/>
                      <c:pt idx="0">
                        <c:v>1307</c:v>
                      </c:pt>
                      <c:pt idx="1">
                        <c:v>1375</c:v>
                      </c:pt>
                      <c:pt idx="2">
                        <c:v>1420</c:v>
                      </c:pt>
                      <c:pt idx="3">
                        <c:v>1465</c:v>
                      </c:pt>
                      <c:pt idx="4">
                        <c:v>1516</c:v>
                      </c:pt>
                      <c:pt idx="5">
                        <c:v>1564</c:v>
                      </c:pt>
                    </c:numCache>
                  </c:numRef>
                </c:val>
                <c:smooth val="0"/>
                <c:extLst>
                  <c:ext xmlns:c16="http://schemas.microsoft.com/office/drawing/2014/chart" uri="{C3380CC4-5D6E-409C-BE32-E72D297353CC}">
                    <c16:uniqueId val="{00000001-3761-4290-99D5-59D3D671B561}"/>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2019-2023'!$A$13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2019-2023'!$B$13:$G$13</c15:sqref>
                        </c15:formulaRef>
                      </c:ext>
                    </c:extLst>
                    <c:numCache>
                      <c:formatCode>General</c:formatCode>
                      <c:ptCount val="6"/>
                      <c:pt idx="0">
                        <c:v>601</c:v>
                      </c:pt>
                      <c:pt idx="1">
                        <c:v>604</c:v>
                      </c:pt>
                      <c:pt idx="2">
                        <c:v>618</c:v>
                      </c:pt>
                      <c:pt idx="3">
                        <c:v>638</c:v>
                      </c:pt>
                      <c:pt idx="4">
                        <c:v>647</c:v>
                      </c:pt>
                      <c:pt idx="5">
                        <c:v>621</c:v>
                      </c:pt>
                    </c:numCache>
                  </c:numRef>
                </c:val>
                <c:smooth val="0"/>
                <c:extLst xmlns:c15="http://schemas.microsoft.com/office/drawing/2012/chart">
                  <c:ext xmlns:c16="http://schemas.microsoft.com/office/drawing/2014/chart" uri="{C3380CC4-5D6E-409C-BE32-E72D297353CC}">
                    <c16:uniqueId val="{00000004-3761-4290-99D5-59D3D671B561}"/>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2019-2023'!$A$16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2019-2023'!$B$16:$G$16</c15:sqref>
                        </c15:formulaRef>
                      </c:ext>
                    </c:extLst>
                    <c:numCache>
                      <c:formatCode>General</c:formatCode>
                      <c:ptCount val="6"/>
                      <c:pt idx="0">
                        <c:v>931</c:v>
                      </c:pt>
                      <c:pt idx="1">
                        <c:v>982</c:v>
                      </c:pt>
                      <c:pt idx="2">
                        <c:v>995</c:v>
                      </c:pt>
                      <c:pt idx="3">
                        <c:v>1040</c:v>
                      </c:pt>
                      <c:pt idx="4">
                        <c:v>1057</c:v>
                      </c:pt>
                      <c:pt idx="5">
                        <c:v>1041</c:v>
                      </c:pt>
                    </c:numCache>
                  </c:numRef>
                </c:val>
                <c:smooth val="0"/>
                <c:extLst xmlns:c15="http://schemas.microsoft.com/office/drawing/2012/chart">
                  <c:ext xmlns:c16="http://schemas.microsoft.com/office/drawing/2014/chart" uri="{C3380CC4-5D6E-409C-BE32-E72D297353CC}">
                    <c16:uniqueId val="{0000000E-E31D-42D4-B3F9-75EE694DF270}"/>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255</c:v>
                      </c:pt>
                      <c:pt idx="1">
                        <c:v>274</c:v>
                      </c:pt>
                      <c:pt idx="2">
                        <c:v>270</c:v>
                      </c:pt>
                      <c:pt idx="3">
                        <c:v>277</c:v>
                      </c:pt>
                      <c:pt idx="4">
                        <c:v>262</c:v>
                      </c:pt>
                      <c:pt idx="5">
                        <c:v>251</c:v>
                      </c:pt>
                    </c:numCache>
                  </c:numRef>
                </c:val>
                <c:smooth val="0"/>
                <c:extLst xmlns:c15="http://schemas.microsoft.com/office/drawing/2012/chart">
                  <c:ext xmlns:c16="http://schemas.microsoft.com/office/drawing/2014/chart" uri="{C3380CC4-5D6E-409C-BE32-E72D297353CC}">
                    <c16:uniqueId val="{0000000F-E31D-42D4-B3F9-75EE694DF270}"/>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2019-2023'!$A$18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2019-2023'!$B$18:$G$18</c15:sqref>
                        </c15:formulaRef>
                      </c:ext>
                    </c:extLst>
                    <c:numCache>
                      <c:formatCode>General</c:formatCode>
                      <c:ptCount val="6"/>
                      <c:pt idx="0">
                        <c:v>8842</c:v>
                      </c:pt>
                      <c:pt idx="1">
                        <c:v>9106</c:v>
                      </c:pt>
                      <c:pt idx="2">
                        <c:v>9433</c:v>
                      </c:pt>
                      <c:pt idx="3">
                        <c:v>9993</c:v>
                      </c:pt>
                      <c:pt idx="4">
                        <c:v>10380</c:v>
                      </c:pt>
                      <c:pt idx="5">
                        <c:v>10557</c:v>
                      </c:pt>
                    </c:numCache>
                  </c:numRef>
                </c:val>
                <c:smooth val="0"/>
                <c:extLst xmlns:c15="http://schemas.microsoft.com/office/drawing/2012/chart">
                  <c:ext xmlns:c16="http://schemas.microsoft.com/office/drawing/2014/chart" uri="{C3380CC4-5D6E-409C-BE32-E72D297353CC}">
                    <c16:uniqueId val="{00000010-E31D-42D4-B3F9-75EE694DF270}"/>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2019-2023'!$A$19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2019-2023'!$B$19:$G$19</c15:sqref>
                        </c15:formulaRef>
                      </c:ext>
                    </c:extLst>
                    <c:numCache>
                      <c:formatCode>General</c:formatCode>
                      <c:ptCount val="6"/>
                      <c:pt idx="0">
                        <c:v>2403</c:v>
                      </c:pt>
                      <c:pt idx="1">
                        <c:v>2546</c:v>
                      </c:pt>
                      <c:pt idx="2">
                        <c:v>2666</c:v>
                      </c:pt>
                      <c:pt idx="3">
                        <c:v>2813</c:v>
                      </c:pt>
                      <c:pt idx="4">
                        <c:v>2913</c:v>
                      </c:pt>
                      <c:pt idx="5">
                        <c:v>3030</c:v>
                      </c:pt>
                    </c:numCache>
                  </c:numRef>
                </c:val>
                <c:smooth val="0"/>
                <c:extLst xmlns:c15="http://schemas.microsoft.com/office/drawing/2012/chart">
                  <c:ext xmlns:c16="http://schemas.microsoft.com/office/drawing/2014/chart" uri="{C3380CC4-5D6E-409C-BE32-E72D297353CC}">
                    <c16:uniqueId val="{00000011-E31D-42D4-B3F9-75EE694DF270}"/>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2019-2023'!$A$20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2019-2023'!$B$20:$G$20</c15:sqref>
                        </c15:formulaRef>
                      </c:ext>
                    </c:extLst>
                    <c:numCache>
                      <c:formatCode>General</c:formatCode>
                      <c:ptCount val="6"/>
                      <c:pt idx="0">
                        <c:v>417</c:v>
                      </c:pt>
                      <c:pt idx="1">
                        <c:v>435</c:v>
                      </c:pt>
                      <c:pt idx="2">
                        <c:v>451</c:v>
                      </c:pt>
                      <c:pt idx="3">
                        <c:v>474</c:v>
                      </c:pt>
                      <c:pt idx="4">
                        <c:v>483</c:v>
                      </c:pt>
                      <c:pt idx="5">
                        <c:v>483</c:v>
                      </c:pt>
                    </c:numCache>
                  </c:numRef>
                </c:val>
                <c:smooth val="0"/>
                <c:extLst xmlns:c15="http://schemas.microsoft.com/office/drawing/2012/chart">
                  <c:ext xmlns:c16="http://schemas.microsoft.com/office/drawing/2014/chart" uri="{C3380CC4-5D6E-409C-BE32-E72D297353CC}">
                    <c16:uniqueId val="{00000012-E31D-42D4-B3F9-75EE694DF270}"/>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2019-2023'!$A$23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2019-2023'!$B$23:$G$23</c15:sqref>
                        </c15:formulaRef>
                      </c:ext>
                    </c:extLst>
                    <c:numCache>
                      <c:formatCode>General</c:formatCode>
                      <c:ptCount val="6"/>
                      <c:pt idx="0">
                        <c:v>417</c:v>
                      </c:pt>
                      <c:pt idx="1">
                        <c:v>435</c:v>
                      </c:pt>
                      <c:pt idx="2">
                        <c:v>451</c:v>
                      </c:pt>
                      <c:pt idx="3">
                        <c:v>476</c:v>
                      </c:pt>
                      <c:pt idx="4">
                        <c:v>486</c:v>
                      </c:pt>
                      <c:pt idx="5">
                        <c:v>484</c:v>
                      </c:pt>
                    </c:numCache>
                  </c:numRef>
                </c:val>
                <c:smooth val="0"/>
                <c:extLst xmlns:c15="http://schemas.microsoft.com/office/drawing/2012/chart">
                  <c:ext xmlns:c16="http://schemas.microsoft.com/office/drawing/2014/chart" uri="{C3380CC4-5D6E-409C-BE32-E72D297353CC}">
                    <c16:uniqueId val="{00000015-E31D-42D4-B3F9-75EE694DF270}"/>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2019-2023'!$A$24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2019-2023'!$B$24:$G$24</c15:sqref>
                        </c15:formulaRef>
                      </c:ext>
                    </c:extLst>
                    <c:numCache>
                      <c:formatCode>General</c:formatCode>
                      <c:ptCount val="6"/>
                      <c:pt idx="0">
                        <c:v>112387</c:v>
                      </c:pt>
                      <c:pt idx="1">
                        <c:v>111387</c:v>
                      </c:pt>
                      <c:pt idx="2">
                        <c:v>114409</c:v>
                      </c:pt>
                      <c:pt idx="3">
                        <c:v>116566</c:v>
                      </c:pt>
                      <c:pt idx="4">
                        <c:v>116734</c:v>
                      </c:pt>
                      <c:pt idx="5">
                        <c:v>117460</c:v>
                      </c:pt>
                    </c:numCache>
                  </c:numRef>
                </c:val>
                <c:smooth val="0"/>
                <c:extLst xmlns:c15="http://schemas.microsoft.com/office/drawing/2012/chart">
                  <c:ext xmlns:c16="http://schemas.microsoft.com/office/drawing/2014/chart" uri="{C3380CC4-5D6E-409C-BE32-E72D297353CC}">
                    <c16:uniqueId val="{00000016-E31D-42D4-B3F9-75EE694DF270}"/>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max val="11000"/>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layout>
        <c:manualLayout>
          <c:xMode val="edge"/>
          <c:yMode val="edge"/>
          <c:x val="3.9208733314759006E-2"/>
          <c:y val="0.74772850202235364"/>
          <c:w val="0.94250419518455208"/>
          <c:h val="0.22795538855515404"/>
        </c:manualLayout>
      </c:layout>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lineChart>
        <c:grouping val="standard"/>
        <c:varyColors val="0"/>
        <c:ser>
          <c:idx val="1"/>
          <c:order val="1"/>
          <c:tx>
            <c:strRef>
              <c:f>'10.1 Yrkesverksamma 2019-2023'!$A$10</c:f>
              <c:strCache>
                <c:ptCount val="1"/>
                <c:pt idx="0">
                  <c:v>Audionom**</c:v>
                </c:pt>
              </c:strCache>
              <c:extLst xmlns:c15="http://schemas.microsoft.com/office/drawing/2012/chart"/>
            </c:strRef>
          </c:tx>
          <c:spPr>
            <a:ln w="28575" cap="rnd">
              <a:solidFill>
                <a:schemeClr val="accent2"/>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2019-2023'!$B$10:$G$10</c:f>
              <c:numCache>
                <c:formatCode>General</c:formatCode>
                <c:ptCount val="6"/>
                <c:pt idx="0">
                  <c:v>1307</c:v>
                </c:pt>
                <c:pt idx="1">
                  <c:v>1375</c:v>
                </c:pt>
                <c:pt idx="2">
                  <c:v>1420</c:v>
                </c:pt>
                <c:pt idx="3">
                  <c:v>1465</c:v>
                </c:pt>
                <c:pt idx="4">
                  <c:v>1516</c:v>
                </c:pt>
                <c:pt idx="5">
                  <c:v>1564</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6-1639-4F90-80CF-9F8324FFC931}"/>
            </c:ext>
          </c:extLst>
        </c:ser>
        <c:ser>
          <c:idx val="4"/>
          <c:order val="4"/>
          <c:tx>
            <c:strRef>
              <c:f>'10.1 Yrkesverksamma 2019-2023'!$A$13</c:f>
              <c:strCache>
                <c:ptCount val="1"/>
                <c:pt idx="0">
                  <c:v>Dietist**</c:v>
                </c:pt>
              </c:strCache>
              <c:extLst xmlns:c15="http://schemas.microsoft.com/office/drawing/2012/chart"/>
            </c:strRef>
          </c:tx>
          <c:spPr>
            <a:ln w="28575" cap="rnd">
              <a:solidFill>
                <a:schemeClr val="accent5"/>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2019-2023'!$B$13:$G$13</c:f>
              <c:numCache>
                <c:formatCode>General</c:formatCode>
                <c:ptCount val="6"/>
                <c:pt idx="0">
                  <c:v>601</c:v>
                </c:pt>
                <c:pt idx="1">
                  <c:v>604</c:v>
                </c:pt>
                <c:pt idx="2">
                  <c:v>618</c:v>
                </c:pt>
                <c:pt idx="3">
                  <c:v>638</c:v>
                </c:pt>
                <c:pt idx="4">
                  <c:v>647</c:v>
                </c:pt>
                <c:pt idx="5">
                  <c:v>621</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7-1639-4F90-80CF-9F8324FFC931}"/>
            </c:ext>
          </c:extLst>
        </c:ser>
        <c:ser>
          <c:idx val="7"/>
          <c:order val="7"/>
          <c:tx>
            <c:strRef>
              <c:f>'10.1 Yrkesverksamma 2019-2023'!$A$16</c:f>
              <c:strCache>
                <c:ptCount val="1"/>
                <c:pt idx="0">
                  <c:v>Kiropraktor</c:v>
                </c:pt>
              </c:strCache>
              <c:extLst xmlns:c15="http://schemas.microsoft.com/office/drawing/2012/chart"/>
            </c:strRef>
          </c:tx>
          <c:spPr>
            <a:ln w="28575" cap="rnd">
              <a:solidFill>
                <a:schemeClr val="accent2">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2019-2023'!$B$16:$G$16</c:f>
              <c:numCache>
                <c:formatCode>General</c:formatCode>
                <c:ptCount val="6"/>
                <c:pt idx="0">
                  <c:v>931</c:v>
                </c:pt>
                <c:pt idx="1">
                  <c:v>982</c:v>
                </c:pt>
                <c:pt idx="2">
                  <c:v>995</c:v>
                </c:pt>
                <c:pt idx="3">
                  <c:v>1040</c:v>
                </c:pt>
                <c:pt idx="4">
                  <c:v>1057</c:v>
                </c:pt>
                <c:pt idx="5">
                  <c:v>1041</c:v>
                </c:pt>
              </c:numCache>
              <c:extLst xmlns:c15="http://schemas.microsoft.com/office/drawing/2012/chart"/>
            </c:numRef>
          </c:val>
          <c:smooth val="0"/>
          <c:extLst>
            <c:ext xmlns:c16="http://schemas.microsoft.com/office/drawing/2014/chart" uri="{C3380CC4-5D6E-409C-BE32-E72D297353CC}">
              <c16:uniqueId val="{00000009-1639-4F90-80CF-9F8324FFC931}"/>
            </c:ext>
          </c:extLst>
        </c:ser>
        <c:ser>
          <c:idx val="10"/>
          <c:order val="10"/>
          <c:tx>
            <c:strRef>
              <c:f>'10.1 Yrkesverksamma 2019-2023'!$A$19</c:f>
              <c:strCache>
                <c:ptCount val="1"/>
                <c:pt idx="0">
                  <c:v>Naprapat</c:v>
                </c:pt>
              </c:strCache>
              <c:extLst xmlns:c15="http://schemas.microsoft.com/office/drawing/2012/chart"/>
            </c:strRef>
          </c:tx>
          <c:spPr>
            <a:ln w="28575" cap="rnd">
              <a:solidFill>
                <a:schemeClr val="accent5">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2019-2023'!$B$19:$G$19</c:f>
              <c:numCache>
                <c:formatCode>General</c:formatCode>
                <c:ptCount val="6"/>
                <c:pt idx="0">
                  <c:v>2403</c:v>
                </c:pt>
                <c:pt idx="1">
                  <c:v>2546</c:v>
                </c:pt>
                <c:pt idx="2">
                  <c:v>2666</c:v>
                </c:pt>
                <c:pt idx="3">
                  <c:v>2813</c:v>
                </c:pt>
                <c:pt idx="4">
                  <c:v>2913</c:v>
                </c:pt>
                <c:pt idx="5">
                  <c:v>3030</c:v>
                </c:pt>
              </c:numCache>
              <c:extLst xmlns:c15="http://schemas.microsoft.com/office/drawing/2012/chart"/>
            </c:numRef>
          </c:val>
          <c:smooth val="0"/>
          <c:extLst>
            <c:ext xmlns:c16="http://schemas.microsoft.com/office/drawing/2014/chart" uri="{C3380CC4-5D6E-409C-BE32-E72D297353CC}">
              <c16:uniqueId val="{0000000C-1639-4F90-80CF-9F8324FFC931}"/>
            </c:ext>
          </c:extLst>
        </c:ser>
        <c:ser>
          <c:idx val="11"/>
          <c:order val="11"/>
          <c:tx>
            <c:strRef>
              <c:f>'10.1 Yrkesverksamma 2019-2023'!$A$20</c:f>
              <c:strCache>
                <c:ptCount val="1"/>
                <c:pt idx="0">
                  <c:v>Ortopedingenjör**</c:v>
                </c:pt>
              </c:strCache>
              <c:extLst xmlns:c15="http://schemas.microsoft.com/office/drawing/2012/chart"/>
            </c:strRef>
          </c:tx>
          <c:spPr>
            <a:ln w="28575" cap="rnd">
              <a:solidFill>
                <a:schemeClr val="accent6">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2019-2023'!$B$20:$G$20</c:f>
              <c:numCache>
                <c:formatCode>General</c:formatCode>
                <c:ptCount val="6"/>
                <c:pt idx="0">
                  <c:v>417</c:v>
                </c:pt>
                <c:pt idx="1">
                  <c:v>435</c:v>
                </c:pt>
                <c:pt idx="2">
                  <c:v>451</c:v>
                </c:pt>
                <c:pt idx="3">
                  <c:v>474</c:v>
                </c:pt>
                <c:pt idx="4">
                  <c:v>483</c:v>
                </c:pt>
                <c:pt idx="5">
                  <c:v>483</c:v>
                </c:pt>
              </c:numCache>
              <c:extLst xmlns:c15="http://schemas.microsoft.com/office/drawing/2012/chart"/>
            </c:numRef>
          </c:val>
          <c:smooth val="0"/>
          <c:extLst>
            <c:ext xmlns:c16="http://schemas.microsoft.com/office/drawing/2014/chart" uri="{C3380CC4-5D6E-409C-BE32-E72D297353CC}">
              <c16:uniqueId val="{0000000D-1639-4F90-80CF-9F8324FFC931}"/>
            </c:ext>
          </c:extLst>
        </c:ser>
        <c:ser>
          <c:idx val="14"/>
          <c:order val="14"/>
          <c:tx>
            <c:strRef>
              <c:f>'10.1 Yrkesverksamma 2019-2023'!$A$23</c:f>
              <c:strCache>
                <c:ptCount val="1"/>
                <c:pt idx="0">
                  <c:v>Sjukhusfysiker</c:v>
                </c:pt>
              </c:strCache>
              <c:extLst xmlns:c15="http://schemas.microsoft.com/office/drawing/2012/chart"/>
            </c:strRef>
          </c:tx>
          <c:spPr>
            <a:ln w="28575" cap="rnd">
              <a:solidFill>
                <a:schemeClr val="accent3">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extLst xmlns:c15="http://schemas.microsoft.com/office/drawing/2012/chart"/>
            </c:strRef>
          </c:cat>
          <c:val>
            <c:numRef>
              <c:f>'10.1 Yrkesverksamma 2019-2023'!$B$23:$G$23</c:f>
              <c:numCache>
                <c:formatCode>General</c:formatCode>
                <c:ptCount val="6"/>
                <c:pt idx="0">
                  <c:v>417</c:v>
                </c:pt>
                <c:pt idx="1">
                  <c:v>435</c:v>
                </c:pt>
                <c:pt idx="2">
                  <c:v>451</c:v>
                </c:pt>
                <c:pt idx="3">
                  <c:v>476</c:v>
                </c:pt>
                <c:pt idx="4">
                  <c:v>486</c:v>
                </c:pt>
                <c:pt idx="5">
                  <c:v>484</c:v>
                </c:pt>
              </c:numCache>
              <c:extLst xmlns:c15="http://schemas.microsoft.com/office/drawing/2012/chart"/>
            </c:numRef>
          </c:val>
          <c:smooth val="0"/>
          <c:extLst>
            <c:ext xmlns:c16="http://schemas.microsoft.com/office/drawing/2014/chart" uri="{C3380CC4-5D6E-409C-BE32-E72D297353CC}">
              <c16:uniqueId val="{0000000E-1639-4F90-80CF-9F8324FFC931}"/>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2019-2023'!$A$9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2019-2023'!$B$9:$G$9</c15:sqref>
                        </c15:formulaRef>
                      </c:ext>
                    </c:extLst>
                    <c:numCache>
                      <c:formatCode>General</c:formatCode>
                      <c:ptCount val="6"/>
                      <c:pt idx="0">
                        <c:v>8122</c:v>
                      </c:pt>
                      <c:pt idx="1">
                        <c:v>7931</c:v>
                      </c:pt>
                      <c:pt idx="2">
                        <c:v>7848</c:v>
                      </c:pt>
                      <c:pt idx="3">
                        <c:v>7909</c:v>
                      </c:pt>
                      <c:pt idx="4">
                        <c:v>7919</c:v>
                      </c:pt>
                      <c:pt idx="5">
                        <c:v>7926</c:v>
                      </c:pt>
                    </c:numCache>
                  </c:numRef>
                </c:val>
                <c:smooth val="0"/>
                <c:extLst>
                  <c:ext xmlns:c16="http://schemas.microsoft.com/office/drawing/2014/chart" uri="{C3380CC4-5D6E-409C-BE32-E72D297353CC}">
                    <c16:uniqueId val="{00000000-1639-4F90-80CF-9F8324FFC931}"/>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2019-2023'!$A$11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2019-2023'!$B$11:$G$11</c15:sqref>
                        </c15:formulaRef>
                      </c:ext>
                    </c:extLst>
                    <c:numCache>
                      <c:formatCode>General</c:formatCode>
                      <c:ptCount val="6"/>
                      <c:pt idx="0">
                        <c:v>13656</c:v>
                      </c:pt>
                      <c:pt idx="1">
                        <c:v>13766</c:v>
                      </c:pt>
                      <c:pt idx="2">
                        <c:v>13831</c:v>
                      </c:pt>
                      <c:pt idx="3">
                        <c:v>14002</c:v>
                      </c:pt>
                      <c:pt idx="4">
                        <c:v>14160</c:v>
                      </c:pt>
                      <c:pt idx="5">
                        <c:v>14167</c:v>
                      </c:pt>
                    </c:numCache>
                  </c:numRef>
                </c:val>
                <c:smooth val="0"/>
                <c:extLst xmlns:c15="http://schemas.microsoft.com/office/drawing/2012/chart">
                  <c:ext xmlns:c16="http://schemas.microsoft.com/office/drawing/2014/chart" uri="{C3380CC4-5D6E-409C-BE32-E72D297353CC}">
                    <c16:uniqueId val="{00000001-1639-4F90-80CF-9F8324FFC931}"/>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2019-2023'!$A$12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2019-2023'!$B$12:$G$12</c15:sqref>
                        </c15:formulaRef>
                      </c:ext>
                    </c:extLst>
                    <c:numCache>
                      <c:formatCode>0</c:formatCode>
                      <c:ptCount val="6"/>
                      <c:pt idx="0">
                        <c:v>610</c:v>
                      </c:pt>
                      <c:pt idx="1">
                        <c:v>1639</c:v>
                      </c:pt>
                      <c:pt idx="2">
                        <c:v>2029</c:v>
                      </c:pt>
                      <c:pt idx="3">
                        <c:v>2397</c:v>
                      </c:pt>
                      <c:pt idx="4">
                        <c:v>2816</c:v>
                      </c:pt>
                      <c:pt idx="5">
                        <c:v>3526</c:v>
                      </c:pt>
                    </c:numCache>
                  </c:numRef>
                </c:val>
                <c:smooth val="0"/>
                <c:extLst xmlns:c15="http://schemas.microsoft.com/office/drawing/2012/chart">
                  <c:ext xmlns:c16="http://schemas.microsoft.com/office/drawing/2014/chart" uri="{C3380CC4-5D6E-409C-BE32-E72D297353CC}">
                    <c16:uniqueId val="{00000002-1639-4F90-80CF-9F8324FFC931}"/>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2019-2023'!$A$14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2019-2023'!$B$14:$G$14</c15:sqref>
                        </c15:formulaRef>
                      </c:ext>
                    </c:extLst>
                    <c:numCache>
                      <c:formatCode>General</c:formatCode>
                      <c:ptCount val="6"/>
                      <c:pt idx="0">
                        <c:v>1924</c:v>
                      </c:pt>
                      <c:pt idx="1">
                        <c:v>1988</c:v>
                      </c:pt>
                      <c:pt idx="2">
                        <c:v>2056</c:v>
                      </c:pt>
                      <c:pt idx="3">
                        <c:v>2120</c:v>
                      </c:pt>
                      <c:pt idx="4">
                        <c:v>2153</c:v>
                      </c:pt>
                      <c:pt idx="5">
                        <c:v>2154</c:v>
                      </c:pt>
                    </c:numCache>
                  </c:numRef>
                </c:val>
                <c:smooth val="0"/>
                <c:extLst xmlns:c15="http://schemas.microsoft.com/office/drawing/2012/chart">
                  <c:ext xmlns:c16="http://schemas.microsoft.com/office/drawing/2014/chart" uri="{C3380CC4-5D6E-409C-BE32-E72D297353CC}">
                    <c16:uniqueId val="{00000003-1639-4F90-80CF-9F8324FFC931}"/>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2019-2023'!$A$15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2019-2023'!$B$15:$G$15</c15:sqref>
                        </c15:formulaRef>
                      </c:ext>
                    </c:extLst>
                    <c:numCache>
                      <c:formatCode>General</c:formatCode>
                      <c:ptCount val="6"/>
                      <c:pt idx="0">
                        <c:v>40620</c:v>
                      </c:pt>
                      <c:pt idx="1">
                        <c:v>41337</c:v>
                      </c:pt>
                      <c:pt idx="2">
                        <c:v>42512</c:v>
                      </c:pt>
                      <c:pt idx="3">
                        <c:v>44265</c:v>
                      </c:pt>
                      <c:pt idx="4">
                        <c:v>45460</c:v>
                      </c:pt>
                      <c:pt idx="5">
                        <c:v>46048</c:v>
                      </c:pt>
                    </c:numCache>
                  </c:numRef>
                </c:val>
                <c:smooth val="0"/>
                <c:extLst xmlns:c15="http://schemas.microsoft.com/office/drawing/2012/chart">
                  <c:ext xmlns:c16="http://schemas.microsoft.com/office/drawing/2014/chart" uri="{C3380CC4-5D6E-409C-BE32-E72D297353CC}">
                    <c16:uniqueId val="{00000008-1639-4F90-80CF-9F8324FFC931}"/>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255</c:v>
                      </c:pt>
                      <c:pt idx="1">
                        <c:v>274</c:v>
                      </c:pt>
                      <c:pt idx="2">
                        <c:v>270</c:v>
                      </c:pt>
                      <c:pt idx="3">
                        <c:v>277</c:v>
                      </c:pt>
                      <c:pt idx="4">
                        <c:v>262</c:v>
                      </c:pt>
                      <c:pt idx="5">
                        <c:v>251</c:v>
                      </c:pt>
                    </c:numCache>
                  </c:numRef>
                </c:val>
                <c:smooth val="0"/>
                <c:extLst xmlns:c15="http://schemas.microsoft.com/office/drawing/2012/chart">
                  <c:ext xmlns:c16="http://schemas.microsoft.com/office/drawing/2014/chart" uri="{C3380CC4-5D6E-409C-BE32-E72D297353CC}">
                    <c16:uniqueId val="{0000000A-1639-4F90-80CF-9F8324FFC931}"/>
                  </c:ext>
                </c:extLst>
              </c15:ser>
            </c15:filteredLineSeries>
            <c15:filteredLineSeries>
              <c15:ser>
                <c:idx val="9"/>
                <c:order val="9"/>
                <c:tx>
                  <c:strRef>
                    <c:extLst xmlns:c15="http://schemas.microsoft.com/office/drawing/2012/chart">
                      <c:ext xmlns:c15="http://schemas.microsoft.com/office/drawing/2012/chart" uri="{02D57815-91ED-43cb-92C2-25804820EDAC}">
                        <c15:formulaRef>
                          <c15:sqref>'10.1 Yrkesverksamma 2019-2023'!$A$18</c15:sqref>
                        </c15:formulaRef>
                      </c:ext>
                    </c:extLst>
                    <c:strCache>
                      <c:ptCount val="1"/>
                      <c:pt idx="0">
                        <c:v>Läkare</c:v>
                      </c:pt>
                    </c:strCache>
                  </c:strRef>
                </c:tx>
                <c:spPr>
                  <a:ln w="28575" cap="rnd">
                    <a:solidFill>
                      <a:schemeClr val="accent4">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2019-2023'!$B$18:$G$18</c15:sqref>
                        </c15:formulaRef>
                      </c:ext>
                    </c:extLst>
                    <c:numCache>
                      <c:formatCode>General</c:formatCode>
                      <c:ptCount val="6"/>
                      <c:pt idx="0">
                        <c:v>8842</c:v>
                      </c:pt>
                      <c:pt idx="1">
                        <c:v>9106</c:v>
                      </c:pt>
                      <c:pt idx="2">
                        <c:v>9433</c:v>
                      </c:pt>
                      <c:pt idx="3">
                        <c:v>9993</c:v>
                      </c:pt>
                      <c:pt idx="4">
                        <c:v>10380</c:v>
                      </c:pt>
                      <c:pt idx="5">
                        <c:v>10557</c:v>
                      </c:pt>
                    </c:numCache>
                  </c:numRef>
                </c:val>
                <c:smooth val="0"/>
                <c:extLst xmlns:c15="http://schemas.microsoft.com/office/drawing/2012/chart">
                  <c:ext xmlns:c16="http://schemas.microsoft.com/office/drawing/2014/chart" uri="{C3380CC4-5D6E-409C-BE32-E72D297353CC}">
                    <c16:uniqueId val="{0000000B-1639-4F90-80CF-9F8324FFC931}"/>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2019-2023'!$A$21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2019-2023'!$B$21:$G$21</c15:sqref>
                        </c15:formulaRef>
                      </c:ext>
                    </c:extLst>
                    <c:numCache>
                      <c:formatCode>General</c:formatCode>
                      <c:ptCount val="6"/>
                      <c:pt idx="0">
                        <c:v>112325</c:v>
                      </c:pt>
                      <c:pt idx="1">
                        <c:v>111319</c:v>
                      </c:pt>
                      <c:pt idx="2">
                        <c:v>114341</c:v>
                      </c:pt>
                      <c:pt idx="3">
                        <c:v>116500</c:v>
                      </c:pt>
                      <c:pt idx="4">
                        <c:v>116676</c:v>
                      </c:pt>
                      <c:pt idx="5">
                        <c:v>118301</c:v>
                      </c:pt>
                    </c:numCache>
                  </c:numRef>
                </c:val>
                <c:smooth val="0"/>
                <c:extLst xmlns:c15="http://schemas.microsoft.com/office/drawing/2012/chart">
                  <c:ext xmlns:c16="http://schemas.microsoft.com/office/drawing/2014/chart" uri="{C3380CC4-5D6E-409C-BE32-E72D297353CC}">
                    <c16:uniqueId val="{00000004-1639-4F90-80CF-9F8324FFC931}"/>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2019-2023'!$A$22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2019-2023'!$B$22:$G$22</c15:sqref>
                        </c15:formulaRef>
                      </c:ext>
                    </c:extLst>
                    <c:numCache>
                      <c:formatCode>General</c:formatCode>
                      <c:ptCount val="6"/>
                      <c:pt idx="0">
                        <c:v>0</c:v>
                      </c:pt>
                      <c:pt idx="1">
                        <c:v>0</c:v>
                      </c:pt>
                      <c:pt idx="2">
                        <c:v>0</c:v>
                      </c:pt>
                      <c:pt idx="3">
                        <c:v>0</c:v>
                      </c:pt>
                      <c:pt idx="4">
                        <c:v>0</c:v>
                      </c:pt>
                      <c:pt idx="5">
                        <c:v>85398</c:v>
                      </c:pt>
                    </c:numCache>
                  </c:numRef>
                </c:val>
                <c:smooth val="0"/>
                <c:extLst xmlns:c15="http://schemas.microsoft.com/office/drawing/2012/chart">
                  <c:ext xmlns:c16="http://schemas.microsoft.com/office/drawing/2014/chart" uri="{C3380CC4-5D6E-409C-BE32-E72D297353CC}">
                    <c16:uniqueId val="{00000005-1639-4F90-80CF-9F8324FFC931}"/>
                  </c:ext>
                </c:extLst>
              </c15:ser>
            </c15:filteredLineSeries>
            <c15:filteredLineSeries>
              <c15:ser>
                <c:idx val="15"/>
                <c:order val="15"/>
                <c:tx>
                  <c:strRef>
                    <c:extLst xmlns:c15="http://schemas.microsoft.com/office/drawing/2012/chart">
                      <c:ext xmlns:c15="http://schemas.microsoft.com/office/drawing/2012/chart" uri="{02D57815-91ED-43cb-92C2-25804820EDAC}">
                        <c15:formulaRef>
                          <c15:sqref>'10.1 Yrkesverksamma 2019-2023'!$A$24</c15:sqref>
                        </c15:formulaRef>
                      </c:ext>
                    </c:extLst>
                    <c:strCache>
                      <c:ptCount val="1"/>
                      <c:pt idx="0">
                        <c:v>Sjuksköterska</c:v>
                      </c:pt>
                    </c:strCache>
                  </c:strRef>
                </c:tx>
                <c:spPr>
                  <a:ln w="28575" cap="rnd">
                    <a:solidFill>
                      <a:schemeClr val="accent4">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2019-2023'!$B$24:$G$24</c15:sqref>
                        </c15:formulaRef>
                      </c:ext>
                    </c:extLst>
                    <c:numCache>
                      <c:formatCode>General</c:formatCode>
                      <c:ptCount val="6"/>
                      <c:pt idx="0">
                        <c:v>112387</c:v>
                      </c:pt>
                      <c:pt idx="1">
                        <c:v>111387</c:v>
                      </c:pt>
                      <c:pt idx="2">
                        <c:v>114409</c:v>
                      </c:pt>
                      <c:pt idx="3">
                        <c:v>116566</c:v>
                      </c:pt>
                      <c:pt idx="4">
                        <c:v>116734</c:v>
                      </c:pt>
                      <c:pt idx="5">
                        <c:v>117460</c:v>
                      </c:pt>
                    </c:numCache>
                  </c:numRef>
                </c:val>
                <c:smooth val="0"/>
                <c:extLst xmlns:c15="http://schemas.microsoft.com/office/drawing/2012/chart">
                  <c:ext xmlns:c16="http://schemas.microsoft.com/office/drawing/2014/chart" uri="{C3380CC4-5D6E-409C-BE32-E72D297353CC}">
                    <c16:uniqueId val="{0000000F-1639-4F90-80CF-9F8324FFC931}"/>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3573398866543"/>
          <c:y val="0.14740355568761451"/>
          <c:w val="0.84368724610060686"/>
          <c:h val="0.69506487396622596"/>
        </c:manualLayout>
      </c:layout>
      <c:lineChart>
        <c:grouping val="standard"/>
        <c:varyColors val="0"/>
        <c:ser>
          <c:idx val="9"/>
          <c:order val="9"/>
          <c:tx>
            <c:strRef>
              <c:f>'10.1 Yrkesverksamma 2019-2023'!$A$18</c:f>
              <c:strCache>
                <c:ptCount val="1"/>
                <c:pt idx="0">
                  <c:v>Läkare</c:v>
                </c:pt>
              </c:strCache>
            </c:strRef>
          </c:tx>
          <c:spPr>
            <a:ln w="28575" cap="rnd">
              <a:solidFill>
                <a:schemeClr val="accent4">
                  <a:lumMod val="6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2019-2023'!$B$18:$G$18</c:f>
              <c:numCache>
                <c:formatCode>General</c:formatCode>
                <c:ptCount val="6"/>
                <c:pt idx="0">
                  <c:v>8842</c:v>
                </c:pt>
                <c:pt idx="1">
                  <c:v>9106</c:v>
                </c:pt>
                <c:pt idx="2">
                  <c:v>9433</c:v>
                </c:pt>
                <c:pt idx="3">
                  <c:v>9993</c:v>
                </c:pt>
                <c:pt idx="4">
                  <c:v>10380</c:v>
                </c:pt>
                <c:pt idx="5">
                  <c:v>10557</c:v>
                </c:pt>
              </c:numCache>
            </c:numRef>
          </c:val>
          <c:smooth val="0"/>
          <c:extLst>
            <c:ext xmlns:c16="http://schemas.microsoft.com/office/drawing/2014/chart" uri="{C3380CC4-5D6E-409C-BE32-E72D297353CC}">
              <c16:uniqueId val="{0000000B-0964-474F-B453-E04B7324B0B9}"/>
            </c:ext>
          </c:extLst>
        </c:ser>
        <c:ser>
          <c:idx val="15"/>
          <c:order val="15"/>
          <c:tx>
            <c:strRef>
              <c:f>'10.1 Yrkesverksamma 2019-2023'!$A$24</c:f>
              <c:strCache>
                <c:ptCount val="1"/>
                <c:pt idx="0">
                  <c:v>Sjuksköterska</c:v>
                </c:pt>
              </c:strCache>
            </c:strRef>
          </c:tx>
          <c:spPr>
            <a:ln w="28575" cap="rnd">
              <a:solidFill>
                <a:schemeClr val="accent4">
                  <a:lumMod val="80000"/>
                  <a:lumOff val="20000"/>
                </a:schemeClr>
              </a:solidFill>
              <a:round/>
            </a:ln>
            <a:effectLst/>
          </c:spPr>
          <c:marker>
            <c:symbol val="none"/>
          </c:marker>
          <c:cat>
            <c:strRef>
              <c:f>'10.1 Yrkesverksamma 2019-2023'!$B$4:$G$4</c:f>
              <c:strCache>
                <c:ptCount val="6"/>
                <c:pt idx="0">
                  <c:v>2019</c:v>
                </c:pt>
                <c:pt idx="1">
                  <c:v>2020</c:v>
                </c:pt>
                <c:pt idx="2">
                  <c:v>2021</c:v>
                </c:pt>
                <c:pt idx="3">
                  <c:v>2022</c:v>
                </c:pt>
                <c:pt idx="4">
                  <c:v>2023</c:v>
                </c:pt>
                <c:pt idx="5">
                  <c:v>2024*****</c:v>
                </c:pt>
              </c:strCache>
            </c:strRef>
          </c:cat>
          <c:val>
            <c:numRef>
              <c:f>'10.1 Yrkesverksamma 2019-2023'!$B$24:$G$24</c:f>
              <c:numCache>
                <c:formatCode>General</c:formatCode>
                <c:ptCount val="6"/>
                <c:pt idx="0">
                  <c:v>112387</c:v>
                </c:pt>
                <c:pt idx="1">
                  <c:v>111387</c:v>
                </c:pt>
                <c:pt idx="2">
                  <c:v>114409</c:v>
                </c:pt>
                <c:pt idx="3">
                  <c:v>116566</c:v>
                </c:pt>
                <c:pt idx="4">
                  <c:v>116734</c:v>
                </c:pt>
                <c:pt idx="5">
                  <c:v>117460</c:v>
                </c:pt>
              </c:numCache>
            </c:numRef>
          </c:val>
          <c:smooth val="0"/>
          <c:extLst>
            <c:ext xmlns:c16="http://schemas.microsoft.com/office/drawing/2014/chart" uri="{C3380CC4-5D6E-409C-BE32-E72D297353CC}">
              <c16:uniqueId val="{0000000F-0964-474F-B453-E04B7324B0B9}"/>
            </c:ext>
          </c:extLst>
        </c:ser>
        <c:ser>
          <c:idx val="16"/>
          <c:order val="16"/>
          <c:tx>
            <c:strRef>
              <c:f>'10.1 Yrkesverksamma 2019-2023'!$A$25</c:f>
              <c:strCache>
                <c:ptCount val="1"/>
                <c:pt idx="0">
                  <c:v>Undersköterska****</c:v>
                </c:pt>
              </c:strCache>
            </c:strRef>
          </c:tx>
          <c:spPr>
            <a:ln w="28575" cap="rnd">
              <a:solidFill>
                <a:schemeClr val="accent5">
                  <a:lumMod val="80000"/>
                  <a:lumOff val="20000"/>
                </a:schemeClr>
              </a:solidFill>
              <a:round/>
            </a:ln>
            <a:effectLst/>
          </c:spPr>
          <c:marker>
            <c:symbol val="none"/>
          </c:marker>
          <c:dPt>
            <c:idx val="1"/>
            <c:marker>
              <c:symbol val="none"/>
            </c:marker>
            <c:bubble3D val="0"/>
            <c:spPr>
              <a:ln w="28575" cap="rnd">
                <a:noFill/>
                <a:round/>
              </a:ln>
              <a:effectLst/>
            </c:spPr>
            <c:extLst>
              <c:ext xmlns:c16="http://schemas.microsoft.com/office/drawing/2014/chart" uri="{C3380CC4-5D6E-409C-BE32-E72D297353CC}">
                <c16:uniqueId val="{00000002-0EC9-41C9-8BC0-BB5D19B6A5B2}"/>
              </c:ext>
            </c:extLst>
          </c:dPt>
          <c:dPt>
            <c:idx val="2"/>
            <c:marker>
              <c:symbol val="none"/>
            </c:marker>
            <c:bubble3D val="0"/>
            <c:spPr>
              <a:ln w="28575" cap="rnd">
                <a:noFill/>
                <a:round/>
              </a:ln>
              <a:effectLst/>
            </c:spPr>
            <c:extLst>
              <c:ext xmlns:c16="http://schemas.microsoft.com/office/drawing/2014/chart" uri="{C3380CC4-5D6E-409C-BE32-E72D297353CC}">
                <c16:uniqueId val="{00000001-0EC9-41C9-8BC0-BB5D19B6A5B2}"/>
              </c:ext>
            </c:extLst>
          </c:dPt>
          <c:dPt>
            <c:idx val="3"/>
            <c:marker>
              <c:symbol val="none"/>
            </c:marker>
            <c:bubble3D val="0"/>
            <c:spPr>
              <a:ln w="28575" cap="rnd">
                <a:noFill/>
                <a:round/>
              </a:ln>
              <a:effectLst/>
            </c:spPr>
            <c:extLst>
              <c:ext xmlns:c16="http://schemas.microsoft.com/office/drawing/2014/chart" uri="{C3380CC4-5D6E-409C-BE32-E72D297353CC}">
                <c16:uniqueId val="{00000000-0EC9-41C9-8BC0-BB5D19B6A5B2}"/>
              </c:ext>
            </c:extLst>
          </c:dPt>
          <c:dPt>
            <c:idx val="4"/>
            <c:marker>
              <c:symbol val="none"/>
            </c:marker>
            <c:bubble3D val="0"/>
            <c:spPr>
              <a:ln w="28575" cap="rnd">
                <a:noFill/>
                <a:round/>
              </a:ln>
              <a:effectLst/>
            </c:spPr>
            <c:extLst>
              <c:ext xmlns:c16="http://schemas.microsoft.com/office/drawing/2014/chart" uri="{C3380CC4-5D6E-409C-BE32-E72D297353CC}">
                <c16:uniqueId val="{00000003-0EC9-41C9-8BC0-BB5D19B6A5B2}"/>
              </c:ext>
            </c:extLst>
          </c:dPt>
          <c:cat>
            <c:strRef>
              <c:f>'10.1 Yrkesverksamma 2019-2023'!$B$4:$G$4</c:f>
              <c:strCache>
                <c:ptCount val="6"/>
                <c:pt idx="0">
                  <c:v>2019</c:v>
                </c:pt>
                <c:pt idx="1">
                  <c:v>2020</c:v>
                </c:pt>
                <c:pt idx="2">
                  <c:v>2021</c:v>
                </c:pt>
                <c:pt idx="3">
                  <c:v>2022</c:v>
                </c:pt>
                <c:pt idx="4">
                  <c:v>2023</c:v>
                </c:pt>
                <c:pt idx="5">
                  <c:v>2024*****</c:v>
                </c:pt>
              </c:strCache>
            </c:strRef>
          </c:cat>
          <c:val>
            <c:numRef>
              <c:f>'10.1 Yrkesverksamma 2019-2023'!$B$25:$G$25</c:f>
              <c:numCache>
                <c:formatCode>General</c:formatCode>
                <c:ptCount val="6"/>
                <c:pt idx="0">
                  <c:v>0</c:v>
                </c:pt>
                <c:pt idx="1">
                  <c:v>0</c:v>
                </c:pt>
                <c:pt idx="2">
                  <c:v>0</c:v>
                </c:pt>
                <c:pt idx="3">
                  <c:v>0</c:v>
                </c:pt>
                <c:pt idx="4" formatCode="########0">
                  <c:v>25157</c:v>
                </c:pt>
                <c:pt idx="5" formatCode="########0">
                  <c:v>74256</c:v>
                </c:pt>
              </c:numCache>
            </c:numRef>
          </c:val>
          <c:smooth val="0"/>
          <c:extLst>
            <c:ext xmlns:c16="http://schemas.microsoft.com/office/drawing/2014/chart" uri="{C3380CC4-5D6E-409C-BE32-E72D297353CC}">
              <c16:uniqueId val="{00000000-910A-4AF3-B4A7-2E772F060268}"/>
            </c:ext>
          </c:extLst>
        </c:ser>
        <c:dLbls>
          <c:showLegendKey val="0"/>
          <c:showVal val="0"/>
          <c:showCatName val="0"/>
          <c:showSerName val="0"/>
          <c:showPercent val="0"/>
          <c:showBubbleSize val="0"/>
        </c:dLbls>
        <c:smooth val="0"/>
        <c:axId val="993962031"/>
        <c:axId val="993962447"/>
        <c:extLst>
          <c:ext xmlns:c15="http://schemas.microsoft.com/office/drawing/2012/chart" uri="{02D57815-91ED-43cb-92C2-25804820EDAC}">
            <c15:filteredLineSeries>
              <c15:ser>
                <c:idx val="0"/>
                <c:order val="0"/>
                <c:tx>
                  <c:strRef>
                    <c:extLst>
                      <c:ext uri="{02D57815-91ED-43cb-92C2-25804820EDAC}">
                        <c15:formulaRef>
                          <c15:sqref>'10.1 Yrkesverksamma 2019-2023'!$A$9</c15:sqref>
                        </c15:formulaRef>
                      </c:ext>
                    </c:extLst>
                    <c:strCache>
                      <c:ptCount val="1"/>
                      <c:pt idx="0">
                        <c:v>Arbetsterapeut</c:v>
                      </c:pt>
                    </c:strCache>
                  </c:strRef>
                </c:tx>
                <c:spPr>
                  <a:ln w="28575" cap="rnd">
                    <a:solidFill>
                      <a:schemeClr val="accent1"/>
                    </a:solidFill>
                    <a:round/>
                  </a:ln>
                  <a:effectLst/>
                </c:spPr>
                <c:marker>
                  <c:symbol val="none"/>
                </c:marker>
                <c:cat>
                  <c:strRef>
                    <c:extLst>
                      <c:ex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c:ext uri="{02D57815-91ED-43cb-92C2-25804820EDAC}">
                        <c15:formulaRef>
                          <c15:sqref>'10.1 Yrkesverksamma 2019-2023'!$B$9:$G$9</c15:sqref>
                        </c15:formulaRef>
                      </c:ext>
                    </c:extLst>
                    <c:numCache>
                      <c:formatCode>General</c:formatCode>
                      <c:ptCount val="6"/>
                      <c:pt idx="0">
                        <c:v>8122</c:v>
                      </c:pt>
                      <c:pt idx="1">
                        <c:v>7931</c:v>
                      </c:pt>
                      <c:pt idx="2">
                        <c:v>7848</c:v>
                      </c:pt>
                      <c:pt idx="3">
                        <c:v>7909</c:v>
                      </c:pt>
                      <c:pt idx="4">
                        <c:v>7919</c:v>
                      </c:pt>
                      <c:pt idx="5">
                        <c:v>7926</c:v>
                      </c:pt>
                    </c:numCache>
                  </c:numRef>
                </c:val>
                <c:smooth val="0"/>
                <c:extLst>
                  <c:ext xmlns:c16="http://schemas.microsoft.com/office/drawing/2014/chart" uri="{C3380CC4-5D6E-409C-BE32-E72D297353CC}">
                    <c16:uniqueId val="{00000000-0964-474F-B453-E04B7324B0B9}"/>
                  </c:ext>
                </c:extLst>
              </c15:ser>
            </c15:filteredLineSeries>
            <c15:filteredLineSeries>
              <c15:ser>
                <c:idx val="1"/>
                <c:order val="1"/>
                <c:tx>
                  <c:strRef>
                    <c:extLst xmlns:c15="http://schemas.microsoft.com/office/drawing/2012/chart">
                      <c:ext xmlns:c15="http://schemas.microsoft.com/office/drawing/2012/chart" uri="{02D57815-91ED-43cb-92C2-25804820EDAC}">
                        <c15:formulaRef>
                          <c15:sqref>'10.1 Yrkesverksamma 2019-2023'!$A$10</c15:sqref>
                        </c15:formulaRef>
                      </c:ext>
                    </c:extLst>
                    <c:strCache>
                      <c:ptCount val="1"/>
                      <c:pt idx="0">
                        <c:v>Audionom**</c:v>
                      </c:pt>
                    </c:strCache>
                  </c:strRef>
                </c:tx>
                <c:spPr>
                  <a:ln w="28575" cap="rnd">
                    <a:solidFill>
                      <a:schemeClr val="accent2"/>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2019-2023'!$B$10:$G$10</c15:sqref>
                        </c15:formulaRef>
                      </c:ext>
                    </c:extLst>
                    <c:numCache>
                      <c:formatCode>General</c:formatCode>
                      <c:ptCount val="6"/>
                      <c:pt idx="0">
                        <c:v>1307</c:v>
                      </c:pt>
                      <c:pt idx="1">
                        <c:v>1375</c:v>
                      </c:pt>
                      <c:pt idx="2">
                        <c:v>1420</c:v>
                      </c:pt>
                      <c:pt idx="3">
                        <c:v>1465</c:v>
                      </c:pt>
                      <c:pt idx="4">
                        <c:v>1516</c:v>
                      </c:pt>
                      <c:pt idx="5">
                        <c:v>1564</c:v>
                      </c:pt>
                    </c:numCache>
                  </c:numRef>
                </c:val>
                <c:smooth val="0"/>
                <c:extLst xmlns:c15="http://schemas.microsoft.com/office/drawing/2012/chart">
                  <c:ext xmlns:c16="http://schemas.microsoft.com/office/drawing/2014/chart" uri="{C3380CC4-5D6E-409C-BE32-E72D297353CC}">
                    <c16:uniqueId val="{00000006-0964-474F-B453-E04B7324B0B9}"/>
                  </c:ext>
                </c:extLst>
              </c15:ser>
            </c15:filteredLineSeries>
            <c15:filteredLineSeries>
              <c15:ser>
                <c:idx val="2"/>
                <c:order val="2"/>
                <c:tx>
                  <c:strRef>
                    <c:extLst xmlns:c15="http://schemas.microsoft.com/office/drawing/2012/chart">
                      <c:ext xmlns:c15="http://schemas.microsoft.com/office/drawing/2012/chart" uri="{02D57815-91ED-43cb-92C2-25804820EDAC}">
                        <c15:formulaRef>
                          <c15:sqref>'10.1 Yrkesverksamma 2019-2023'!$A$11</c15:sqref>
                        </c15:formulaRef>
                      </c:ext>
                    </c:extLst>
                    <c:strCache>
                      <c:ptCount val="1"/>
                      <c:pt idx="0">
                        <c:v>Barnmorska</c:v>
                      </c:pt>
                    </c:strCache>
                  </c:strRef>
                </c:tx>
                <c:spPr>
                  <a:ln w="28575" cap="rnd">
                    <a:solidFill>
                      <a:schemeClr val="accent3"/>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2019-2023'!$B$11:$G$11</c15:sqref>
                        </c15:formulaRef>
                      </c:ext>
                    </c:extLst>
                    <c:numCache>
                      <c:formatCode>General</c:formatCode>
                      <c:ptCount val="6"/>
                      <c:pt idx="0">
                        <c:v>13656</c:v>
                      </c:pt>
                      <c:pt idx="1">
                        <c:v>13766</c:v>
                      </c:pt>
                      <c:pt idx="2">
                        <c:v>13831</c:v>
                      </c:pt>
                      <c:pt idx="3">
                        <c:v>14002</c:v>
                      </c:pt>
                      <c:pt idx="4">
                        <c:v>14160</c:v>
                      </c:pt>
                      <c:pt idx="5">
                        <c:v>14167</c:v>
                      </c:pt>
                    </c:numCache>
                  </c:numRef>
                </c:val>
                <c:smooth val="0"/>
                <c:extLst xmlns:c15="http://schemas.microsoft.com/office/drawing/2012/chart">
                  <c:ext xmlns:c16="http://schemas.microsoft.com/office/drawing/2014/chart" uri="{C3380CC4-5D6E-409C-BE32-E72D297353CC}">
                    <c16:uniqueId val="{00000001-0964-474F-B453-E04B7324B0B9}"/>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'10.1 Yrkesverksamma 2019-2023'!$A$12</c15:sqref>
                        </c15:formulaRef>
                      </c:ext>
                    </c:extLst>
                    <c:strCache>
                      <c:ptCount val="1"/>
                      <c:pt idx="0">
                        <c:v>Biomedicinsk analytiker</c:v>
                      </c:pt>
                    </c:strCache>
                  </c:strRef>
                </c:tx>
                <c:spPr>
                  <a:ln w="28575" cap="rnd">
                    <a:solidFill>
                      <a:schemeClr val="accent4"/>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2019-2023'!$B$12:$G$12</c15:sqref>
                        </c15:formulaRef>
                      </c:ext>
                    </c:extLst>
                    <c:numCache>
                      <c:formatCode>0</c:formatCode>
                      <c:ptCount val="6"/>
                      <c:pt idx="0">
                        <c:v>610</c:v>
                      </c:pt>
                      <c:pt idx="1">
                        <c:v>1639</c:v>
                      </c:pt>
                      <c:pt idx="2">
                        <c:v>2029</c:v>
                      </c:pt>
                      <c:pt idx="3">
                        <c:v>2397</c:v>
                      </c:pt>
                      <c:pt idx="4">
                        <c:v>2816</c:v>
                      </c:pt>
                      <c:pt idx="5">
                        <c:v>3526</c:v>
                      </c:pt>
                    </c:numCache>
                  </c:numRef>
                </c:val>
                <c:smooth val="0"/>
                <c:extLst xmlns:c15="http://schemas.microsoft.com/office/drawing/2012/chart">
                  <c:ext xmlns:c16="http://schemas.microsoft.com/office/drawing/2014/chart" uri="{C3380CC4-5D6E-409C-BE32-E72D297353CC}">
                    <c16:uniqueId val="{00000002-0964-474F-B453-E04B7324B0B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'10.1 Yrkesverksamma 2019-2023'!$A$13</c15:sqref>
                        </c15:formulaRef>
                      </c:ext>
                    </c:extLst>
                    <c:strCache>
                      <c:ptCount val="1"/>
                      <c:pt idx="0">
                        <c:v>Dietist**</c:v>
                      </c:pt>
                    </c:strCache>
                  </c:strRef>
                </c:tx>
                <c:spPr>
                  <a:ln w="28575" cap="rnd">
                    <a:solidFill>
                      <a:schemeClr val="accent5"/>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2019-2023'!$B$13:$G$13</c15:sqref>
                        </c15:formulaRef>
                      </c:ext>
                    </c:extLst>
                    <c:numCache>
                      <c:formatCode>General</c:formatCode>
                      <c:ptCount val="6"/>
                      <c:pt idx="0">
                        <c:v>601</c:v>
                      </c:pt>
                      <c:pt idx="1">
                        <c:v>604</c:v>
                      </c:pt>
                      <c:pt idx="2">
                        <c:v>618</c:v>
                      </c:pt>
                      <c:pt idx="3">
                        <c:v>638</c:v>
                      </c:pt>
                      <c:pt idx="4">
                        <c:v>647</c:v>
                      </c:pt>
                      <c:pt idx="5">
                        <c:v>621</c:v>
                      </c:pt>
                    </c:numCache>
                  </c:numRef>
                </c:val>
                <c:smooth val="0"/>
                <c:extLst xmlns:c15="http://schemas.microsoft.com/office/drawing/2012/chart">
                  <c:ext xmlns:c16="http://schemas.microsoft.com/office/drawing/2014/chart" uri="{C3380CC4-5D6E-409C-BE32-E72D297353CC}">
                    <c16:uniqueId val="{00000007-0964-474F-B453-E04B7324B0B9}"/>
                  </c:ext>
                </c:extLst>
              </c15:ser>
            </c15:filteredLineSeries>
            <c15:filteredLineSeries>
              <c15:ser>
                <c:idx val="5"/>
                <c:order val="5"/>
                <c:tx>
                  <c:strRef>
                    <c:extLst xmlns:c15="http://schemas.microsoft.com/office/drawing/2012/chart">
                      <c:ext xmlns:c15="http://schemas.microsoft.com/office/drawing/2012/chart" uri="{02D57815-91ED-43cb-92C2-25804820EDAC}">
                        <c15:formulaRef>
                          <c15:sqref>'10.1 Yrkesverksamma 2019-2023'!$A$14</c15:sqref>
                        </c15:formulaRef>
                      </c:ext>
                    </c:extLst>
                    <c:strCache>
                      <c:ptCount val="1"/>
                      <c:pt idx="0">
                        <c:v>Fysioterapeut***</c:v>
                      </c:pt>
                    </c:strCache>
                  </c:strRef>
                </c:tx>
                <c:spPr>
                  <a:ln w="28575" cap="rnd">
                    <a:solidFill>
                      <a:schemeClr val="accent6"/>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2019-2023'!$B$14:$G$14</c15:sqref>
                        </c15:formulaRef>
                      </c:ext>
                    </c:extLst>
                    <c:numCache>
                      <c:formatCode>General</c:formatCode>
                      <c:ptCount val="6"/>
                      <c:pt idx="0">
                        <c:v>1924</c:v>
                      </c:pt>
                      <c:pt idx="1">
                        <c:v>1988</c:v>
                      </c:pt>
                      <c:pt idx="2">
                        <c:v>2056</c:v>
                      </c:pt>
                      <c:pt idx="3">
                        <c:v>2120</c:v>
                      </c:pt>
                      <c:pt idx="4">
                        <c:v>2153</c:v>
                      </c:pt>
                      <c:pt idx="5">
                        <c:v>2154</c:v>
                      </c:pt>
                    </c:numCache>
                  </c:numRef>
                </c:val>
                <c:smooth val="0"/>
                <c:extLst xmlns:c15="http://schemas.microsoft.com/office/drawing/2012/chart">
                  <c:ext xmlns:c16="http://schemas.microsoft.com/office/drawing/2014/chart" uri="{C3380CC4-5D6E-409C-BE32-E72D297353CC}">
                    <c16:uniqueId val="{00000003-0964-474F-B453-E04B7324B0B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'10.1 Yrkesverksamma 2019-2023'!$A$15</c15:sqref>
                        </c15:formulaRef>
                      </c:ext>
                    </c:extLst>
                    <c:strCache>
                      <c:ptCount val="1"/>
                      <c:pt idx="0">
                        <c:v>Hälso- och sjukvårdskurator</c:v>
                      </c:pt>
                    </c:strCache>
                  </c:strRef>
                </c:tx>
                <c:spPr>
                  <a:ln w="28575" cap="rnd">
                    <a:solidFill>
                      <a:schemeClr val="accent1">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2019-2023'!$B$15:$G$15</c15:sqref>
                        </c15:formulaRef>
                      </c:ext>
                    </c:extLst>
                    <c:numCache>
                      <c:formatCode>General</c:formatCode>
                      <c:ptCount val="6"/>
                      <c:pt idx="0">
                        <c:v>40620</c:v>
                      </c:pt>
                      <c:pt idx="1">
                        <c:v>41337</c:v>
                      </c:pt>
                      <c:pt idx="2">
                        <c:v>42512</c:v>
                      </c:pt>
                      <c:pt idx="3">
                        <c:v>44265</c:v>
                      </c:pt>
                      <c:pt idx="4">
                        <c:v>45460</c:v>
                      </c:pt>
                      <c:pt idx="5">
                        <c:v>46048</c:v>
                      </c:pt>
                    </c:numCache>
                  </c:numRef>
                </c:val>
                <c:smooth val="0"/>
                <c:extLst xmlns:c15="http://schemas.microsoft.com/office/drawing/2012/chart">
                  <c:ext xmlns:c16="http://schemas.microsoft.com/office/drawing/2014/chart" uri="{C3380CC4-5D6E-409C-BE32-E72D297353CC}">
                    <c16:uniqueId val="{00000008-0964-474F-B453-E04B7324B0B9}"/>
                  </c:ext>
                </c:extLst>
              </c15:ser>
            </c15:filteredLineSeries>
            <c15:filteredLineSeries>
              <c15:ser>
                <c:idx val="7"/>
                <c:order val="7"/>
                <c:tx>
                  <c:strRef>
                    <c:extLst xmlns:c15="http://schemas.microsoft.com/office/drawing/2012/chart">
                      <c:ext xmlns:c15="http://schemas.microsoft.com/office/drawing/2012/chart" uri="{02D57815-91ED-43cb-92C2-25804820EDAC}">
                        <c15:formulaRef>
                          <c15:sqref>'10.1 Yrkesverksamma 2019-2023'!$A$16</c15:sqref>
                        </c15:formulaRef>
                      </c:ext>
                    </c:extLst>
                    <c:strCache>
                      <c:ptCount val="1"/>
                      <c:pt idx="0">
                        <c:v>Kiropraktor</c:v>
                      </c:pt>
                    </c:strCache>
                  </c:strRef>
                </c:tx>
                <c:spPr>
                  <a:ln w="28575" cap="rnd">
                    <a:solidFill>
                      <a:schemeClr val="accent2">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2019-2023'!$B$16:$G$16</c15:sqref>
                        </c15:formulaRef>
                      </c:ext>
                    </c:extLst>
                    <c:numCache>
                      <c:formatCode>General</c:formatCode>
                      <c:ptCount val="6"/>
                      <c:pt idx="0">
                        <c:v>931</c:v>
                      </c:pt>
                      <c:pt idx="1">
                        <c:v>982</c:v>
                      </c:pt>
                      <c:pt idx="2">
                        <c:v>995</c:v>
                      </c:pt>
                      <c:pt idx="3">
                        <c:v>1040</c:v>
                      </c:pt>
                      <c:pt idx="4">
                        <c:v>1057</c:v>
                      </c:pt>
                      <c:pt idx="5">
                        <c:v>1041</c:v>
                      </c:pt>
                    </c:numCache>
                  </c:numRef>
                </c:val>
                <c:smooth val="0"/>
                <c:extLst xmlns:c15="http://schemas.microsoft.com/office/drawing/2012/chart">
                  <c:ext xmlns:c16="http://schemas.microsoft.com/office/drawing/2014/chart" uri="{C3380CC4-5D6E-409C-BE32-E72D297353CC}">
                    <c16:uniqueId val="{00000009-0964-474F-B453-E04B7324B0B9}"/>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'10.1 Yrkesverksamma 2019-2023'!$A$17</c15:sqref>
                        </c15:formulaRef>
                      </c:ext>
                    </c:extLst>
                    <c:strCache>
                      <c:ptCount val="1"/>
                      <c:pt idx="0">
                        <c:v>Logoped</c:v>
                      </c:pt>
                    </c:strCache>
                  </c:strRef>
                </c:tx>
                <c:spPr>
                  <a:ln w="28575" cap="rnd">
                    <a:solidFill>
                      <a:schemeClr val="accent3">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2019-2023'!$B$17:$G$17</c15:sqref>
                        </c15:formulaRef>
                      </c:ext>
                    </c:extLst>
                    <c:numCache>
                      <c:formatCode>General</c:formatCode>
                      <c:ptCount val="6"/>
                      <c:pt idx="0">
                        <c:v>255</c:v>
                      </c:pt>
                      <c:pt idx="1">
                        <c:v>274</c:v>
                      </c:pt>
                      <c:pt idx="2">
                        <c:v>270</c:v>
                      </c:pt>
                      <c:pt idx="3">
                        <c:v>277</c:v>
                      </c:pt>
                      <c:pt idx="4">
                        <c:v>262</c:v>
                      </c:pt>
                      <c:pt idx="5">
                        <c:v>251</c:v>
                      </c:pt>
                    </c:numCache>
                  </c:numRef>
                </c:val>
                <c:smooth val="0"/>
                <c:extLst xmlns:c15="http://schemas.microsoft.com/office/drawing/2012/chart">
                  <c:ext xmlns:c16="http://schemas.microsoft.com/office/drawing/2014/chart" uri="{C3380CC4-5D6E-409C-BE32-E72D297353CC}">
                    <c16:uniqueId val="{0000000A-0964-474F-B453-E04B7324B0B9}"/>
                  </c:ext>
                </c:extLst>
              </c15:ser>
            </c15:filteredLineSeries>
            <c15:filteredLineSeries>
              <c15:ser>
                <c:idx val="10"/>
                <c:order val="10"/>
                <c:tx>
                  <c:strRef>
                    <c:extLst xmlns:c15="http://schemas.microsoft.com/office/drawing/2012/chart">
                      <c:ext xmlns:c15="http://schemas.microsoft.com/office/drawing/2012/chart" uri="{02D57815-91ED-43cb-92C2-25804820EDAC}">
                        <c15:formulaRef>
                          <c15:sqref>'10.1 Yrkesverksamma 2019-2023'!$A$19</c15:sqref>
                        </c15:formulaRef>
                      </c:ext>
                    </c:extLst>
                    <c:strCache>
                      <c:ptCount val="1"/>
                      <c:pt idx="0">
                        <c:v>Naprapat</c:v>
                      </c:pt>
                    </c:strCache>
                  </c:strRef>
                </c:tx>
                <c:spPr>
                  <a:ln w="28575" cap="rnd">
                    <a:solidFill>
                      <a:schemeClr val="accent5">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2019-2023'!$B$19:$G$19</c15:sqref>
                        </c15:formulaRef>
                      </c:ext>
                    </c:extLst>
                    <c:numCache>
                      <c:formatCode>General</c:formatCode>
                      <c:ptCount val="6"/>
                      <c:pt idx="0">
                        <c:v>2403</c:v>
                      </c:pt>
                      <c:pt idx="1">
                        <c:v>2546</c:v>
                      </c:pt>
                      <c:pt idx="2">
                        <c:v>2666</c:v>
                      </c:pt>
                      <c:pt idx="3">
                        <c:v>2813</c:v>
                      </c:pt>
                      <c:pt idx="4">
                        <c:v>2913</c:v>
                      </c:pt>
                      <c:pt idx="5">
                        <c:v>3030</c:v>
                      </c:pt>
                    </c:numCache>
                  </c:numRef>
                </c:val>
                <c:smooth val="0"/>
                <c:extLst xmlns:c15="http://schemas.microsoft.com/office/drawing/2012/chart">
                  <c:ext xmlns:c16="http://schemas.microsoft.com/office/drawing/2014/chart" uri="{C3380CC4-5D6E-409C-BE32-E72D297353CC}">
                    <c16:uniqueId val="{0000000C-0964-474F-B453-E04B7324B0B9}"/>
                  </c:ext>
                </c:extLst>
              </c15:ser>
            </c15:filteredLineSeries>
            <c15:filteredLineSeries>
              <c15:ser>
                <c:idx val="11"/>
                <c:order val="11"/>
                <c:tx>
                  <c:strRef>
                    <c:extLst xmlns:c15="http://schemas.microsoft.com/office/drawing/2012/chart">
                      <c:ext xmlns:c15="http://schemas.microsoft.com/office/drawing/2012/chart" uri="{02D57815-91ED-43cb-92C2-25804820EDAC}">
                        <c15:formulaRef>
                          <c15:sqref>'10.1 Yrkesverksamma 2019-2023'!$A$20</c15:sqref>
                        </c15:formulaRef>
                      </c:ext>
                    </c:extLst>
                    <c:strCache>
                      <c:ptCount val="1"/>
                      <c:pt idx="0">
                        <c:v>Ortopedingenjör**</c:v>
                      </c:pt>
                    </c:strCache>
                  </c:strRef>
                </c:tx>
                <c:spPr>
                  <a:ln w="28575" cap="rnd">
                    <a:solidFill>
                      <a:schemeClr val="accent6">
                        <a:lumMod val="6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2019-2023'!$B$20:$G$20</c15:sqref>
                        </c15:formulaRef>
                      </c:ext>
                    </c:extLst>
                    <c:numCache>
                      <c:formatCode>General</c:formatCode>
                      <c:ptCount val="6"/>
                      <c:pt idx="0">
                        <c:v>417</c:v>
                      </c:pt>
                      <c:pt idx="1">
                        <c:v>435</c:v>
                      </c:pt>
                      <c:pt idx="2">
                        <c:v>451</c:v>
                      </c:pt>
                      <c:pt idx="3">
                        <c:v>474</c:v>
                      </c:pt>
                      <c:pt idx="4">
                        <c:v>483</c:v>
                      </c:pt>
                      <c:pt idx="5">
                        <c:v>483</c:v>
                      </c:pt>
                    </c:numCache>
                  </c:numRef>
                </c:val>
                <c:smooth val="0"/>
                <c:extLst xmlns:c15="http://schemas.microsoft.com/office/drawing/2012/chart">
                  <c:ext xmlns:c16="http://schemas.microsoft.com/office/drawing/2014/chart" uri="{C3380CC4-5D6E-409C-BE32-E72D297353CC}">
                    <c16:uniqueId val="{0000000D-0964-474F-B453-E04B7324B0B9}"/>
                  </c:ext>
                </c:extLst>
              </c15:ser>
            </c15:filteredLineSeries>
            <c15:filteredLineSeries>
              <c15:ser>
                <c:idx val="12"/>
                <c:order val="12"/>
                <c:tx>
                  <c:strRef>
                    <c:extLst xmlns:c15="http://schemas.microsoft.com/office/drawing/2012/chart">
                      <c:ext xmlns:c15="http://schemas.microsoft.com/office/drawing/2012/chart" uri="{02D57815-91ED-43cb-92C2-25804820EDAC}">
                        <c15:formulaRef>
                          <c15:sqref>'10.1 Yrkesverksamma 2019-2023'!$A$21</c15:sqref>
                        </c15:formulaRef>
                      </c:ext>
                    </c:extLst>
                    <c:strCache>
                      <c:ptCount val="1"/>
                      <c:pt idx="0">
                        <c:v>Psykolog</c:v>
                      </c:pt>
                    </c:strCache>
                  </c:strRef>
                </c:tx>
                <c:spPr>
                  <a:ln w="28575" cap="rnd">
                    <a:solidFill>
                      <a:schemeClr val="accent1">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2019-2023'!$B$21:$G$21</c15:sqref>
                        </c15:formulaRef>
                      </c:ext>
                    </c:extLst>
                    <c:numCache>
                      <c:formatCode>General</c:formatCode>
                      <c:ptCount val="6"/>
                      <c:pt idx="0">
                        <c:v>112325</c:v>
                      </c:pt>
                      <c:pt idx="1">
                        <c:v>111319</c:v>
                      </c:pt>
                      <c:pt idx="2">
                        <c:v>114341</c:v>
                      </c:pt>
                      <c:pt idx="3">
                        <c:v>116500</c:v>
                      </c:pt>
                      <c:pt idx="4">
                        <c:v>116676</c:v>
                      </c:pt>
                      <c:pt idx="5">
                        <c:v>118301</c:v>
                      </c:pt>
                    </c:numCache>
                  </c:numRef>
                </c:val>
                <c:smooth val="0"/>
                <c:extLst xmlns:c15="http://schemas.microsoft.com/office/drawing/2012/chart">
                  <c:ext xmlns:c16="http://schemas.microsoft.com/office/drawing/2014/chart" uri="{C3380CC4-5D6E-409C-BE32-E72D297353CC}">
                    <c16:uniqueId val="{00000004-0964-474F-B453-E04B7324B0B9}"/>
                  </c:ext>
                </c:extLst>
              </c15:ser>
            </c15:filteredLineSeries>
            <c15:filteredLineSeries>
              <c15:ser>
                <c:idx val="13"/>
                <c:order val="13"/>
                <c:tx>
                  <c:strRef>
                    <c:extLst xmlns:c15="http://schemas.microsoft.com/office/drawing/2012/chart">
                      <c:ext xmlns:c15="http://schemas.microsoft.com/office/drawing/2012/chart" uri="{02D57815-91ED-43cb-92C2-25804820EDAC}">
                        <c15:formulaRef>
                          <c15:sqref>'10.1 Yrkesverksamma 2019-2023'!$A$22</c15:sqref>
                        </c15:formulaRef>
                      </c:ext>
                    </c:extLst>
                    <c:strCache>
                      <c:ptCount val="1"/>
                      <c:pt idx="0">
                        <c:v>Röntgensjuksköterska**</c:v>
                      </c:pt>
                    </c:strCache>
                  </c:strRef>
                </c:tx>
                <c:spPr>
                  <a:ln w="28575" cap="rnd">
                    <a:solidFill>
                      <a:schemeClr val="accent2">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2019-2023'!$B$22:$G$22</c15:sqref>
                        </c15:formulaRef>
                      </c:ext>
                    </c:extLst>
                    <c:numCache>
                      <c:formatCode>General</c:formatCode>
                      <c:ptCount val="6"/>
                      <c:pt idx="0">
                        <c:v>0</c:v>
                      </c:pt>
                      <c:pt idx="1">
                        <c:v>0</c:v>
                      </c:pt>
                      <c:pt idx="2">
                        <c:v>0</c:v>
                      </c:pt>
                      <c:pt idx="3">
                        <c:v>0</c:v>
                      </c:pt>
                      <c:pt idx="4">
                        <c:v>0</c:v>
                      </c:pt>
                      <c:pt idx="5">
                        <c:v>85398</c:v>
                      </c:pt>
                    </c:numCache>
                  </c:numRef>
                </c:val>
                <c:smooth val="0"/>
                <c:extLst xmlns:c15="http://schemas.microsoft.com/office/drawing/2012/chart">
                  <c:ext xmlns:c16="http://schemas.microsoft.com/office/drawing/2014/chart" uri="{C3380CC4-5D6E-409C-BE32-E72D297353CC}">
                    <c16:uniqueId val="{00000005-0964-474F-B453-E04B7324B0B9}"/>
                  </c:ext>
                </c:extLst>
              </c15:ser>
            </c15:filteredLineSeries>
            <c15:filteredLineSeries>
              <c15:ser>
                <c:idx val="14"/>
                <c:order val="14"/>
                <c:tx>
                  <c:strRef>
                    <c:extLst xmlns:c15="http://schemas.microsoft.com/office/drawing/2012/chart">
                      <c:ext xmlns:c15="http://schemas.microsoft.com/office/drawing/2012/chart" uri="{02D57815-91ED-43cb-92C2-25804820EDAC}">
                        <c15:formulaRef>
                          <c15:sqref>'10.1 Yrkesverksamma 2019-2023'!$A$23</c15:sqref>
                        </c15:formulaRef>
                      </c:ext>
                    </c:extLst>
                    <c:strCache>
                      <c:ptCount val="1"/>
                      <c:pt idx="0">
                        <c:v>Sjukhusfysiker</c:v>
                      </c:pt>
                    </c:strCache>
                  </c:strRef>
                </c:tx>
                <c:spPr>
                  <a:ln w="28575" cap="rnd">
                    <a:solidFill>
                      <a:schemeClr val="accent3">
                        <a:lumMod val="80000"/>
                        <a:lumOff val="20000"/>
                      </a:schemeClr>
                    </a:solidFill>
                    <a:round/>
                  </a:ln>
                  <a:effectLst/>
                </c:spPr>
                <c:marker>
                  <c:symbol val="none"/>
                </c:marker>
                <c:cat>
                  <c:strRef>
                    <c:extLst xmlns:c15="http://schemas.microsoft.com/office/drawing/2012/chart">
                      <c:ext xmlns:c15="http://schemas.microsoft.com/office/drawing/2012/chart" uri="{02D57815-91ED-43cb-92C2-25804820EDAC}">
                        <c15:formulaRef>
                          <c15:sqref>'10.1 Yrkesverksamma 2019-2023'!$B$4:$G$4</c15:sqref>
                        </c15:formulaRef>
                      </c:ext>
                    </c:extLst>
                    <c:strCache>
                      <c:ptCount val="6"/>
                      <c:pt idx="0">
                        <c:v>2019</c:v>
                      </c:pt>
                      <c:pt idx="1">
                        <c:v>2020</c:v>
                      </c:pt>
                      <c:pt idx="2">
                        <c:v>2021</c:v>
                      </c:pt>
                      <c:pt idx="3">
                        <c:v>2022</c:v>
                      </c:pt>
                      <c:pt idx="4">
                        <c:v>2023</c:v>
                      </c:pt>
                      <c:pt idx="5">
                        <c:v>2024*****</c:v>
                      </c:pt>
                    </c:strCache>
                  </c:strRef>
                </c:cat>
                <c:val>
                  <c:numRef>
                    <c:extLst xmlns:c15="http://schemas.microsoft.com/office/drawing/2012/chart">
                      <c:ext xmlns:c15="http://schemas.microsoft.com/office/drawing/2012/chart" uri="{02D57815-91ED-43cb-92C2-25804820EDAC}">
                        <c15:formulaRef>
                          <c15:sqref>'10.1 Yrkesverksamma 2019-2023'!$B$23:$G$23</c15:sqref>
                        </c15:formulaRef>
                      </c:ext>
                    </c:extLst>
                    <c:numCache>
                      <c:formatCode>General</c:formatCode>
                      <c:ptCount val="6"/>
                      <c:pt idx="0">
                        <c:v>417</c:v>
                      </c:pt>
                      <c:pt idx="1">
                        <c:v>435</c:v>
                      </c:pt>
                      <c:pt idx="2">
                        <c:v>451</c:v>
                      </c:pt>
                      <c:pt idx="3">
                        <c:v>476</c:v>
                      </c:pt>
                      <c:pt idx="4">
                        <c:v>486</c:v>
                      </c:pt>
                      <c:pt idx="5">
                        <c:v>484</c:v>
                      </c:pt>
                    </c:numCache>
                  </c:numRef>
                </c:val>
                <c:smooth val="0"/>
                <c:extLst xmlns:c15="http://schemas.microsoft.com/office/drawing/2012/chart">
                  <c:ext xmlns:c16="http://schemas.microsoft.com/office/drawing/2014/chart" uri="{C3380CC4-5D6E-409C-BE32-E72D297353CC}">
                    <c16:uniqueId val="{0000000E-0964-474F-B453-E04B7324B0B9}"/>
                  </c:ext>
                </c:extLst>
              </c15:ser>
            </c15:filteredLineSeries>
          </c:ext>
        </c:extLst>
      </c:lineChart>
      <c:catAx>
        <c:axId val="993962031"/>
        <c:scaling>
          <c:orientation val="minMax"/>
        </c:scaling>
        <c:delete val="0"/>
        <c:axPos val="b"/>
        <c:numFmt formatCode="General" sourceLinked="1"/>
        <c:majorTickMark val="out"/>
        <c:minorTickMark val="none"/>
        <c:tickLblPos val="low"/>
        <c:spPr>
          <a:noFill/>
          <a:ln w="6350" cap="flat" cmpd="sng" algn="ctr">
            <a:solidFill>
              <a:srgbClr val="4C4C4C"/>
            </a:solidFill>
            <a:round/>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447"/>
        <c:crosses val="autoZero"/>
        <c:auto val="1"/>
        <c:lblAlgn val="ctr"/>
        <c:lblOffset val="100"/>
        <c:noMultiLvlLbl val="0"/>
      </c:catAx>
      <c:valAx>
        <c:axId val="993962447"/>
        <c:scaling>
          <c:orientation val="minMax"/>
        </c:scaling>
        <c:delete val="0"/>
        <c:axPos val="l"/>
        <c:majorGridlines>
          <c:spPr>
            <a:ln w="6350" cap="flat" cmpd="sng" algn="ctr">
              <a:solidFill>
                <a:srgbClr val="BFBFBF"/>
              </a:solidFill>
              <a:round/>
            </a:ln>
            <a:effectLst/>
          </c:spPr>
        </c:majorGridlines>
        <c:numFmt formatCode="General" sourceLinked="1"/>
        <c:majorTickMark val="in"/>
        <c:minorTickMark val="none"/>
        <c:tickLblPos val="nextTo"/>
        <c:spPr>
          <a:noFill/>
          <a:ln w="6350">
            <a:solidFill>
              <a:srgbClr val="4C4C4C"/>
            </a:solidFill>
          </a:ln>
          <a:effectLst/>
        </c:spPr>
        <c:txPr>
          <a:bodyPr rot="-60000000" spcFirstLastPara="1" vertOverflow="ellipsis" vert="horz" wrap="square" anchor="ctr" anchorCtr="1"/>
          <a:lstStyle/>
          <a:p>
            <a:pPr>
              <a:defRPr sz="800" b="0" i="0" u="none" strike="noStrike" kern="1200" baseline="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crossAx val="99396203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1000">
              <a:solidFill>
                <a:schemeClr val="tx1"/>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legend>
    <c:plotVisOnly val="1"/>
    <c:dispBlanksAs val="gap"/>
    <c:showDLblsOverMax val="0"/>
    <c:extLst/>
  </c:chart>
  <c:spPr>
    <a:solidFill>
      <a:schemeClr val="bg1"/>
    </a:solidFill>
    <a:ln w="9525" cap="flat" cmpd="sng" algn="ctr">
      <a:noFill/>
      <a:round/>
    </a:ln>
    <a:effectLst/>
  </c:spPr>
  <c:txPr>
    <a:bodyPr/>
    <a:lstStyle/>
    <a:p>
      <a:pPr>
        <a:defRPr sz="800" b="0">
          <a:solidFill>
            <a:srgbClr val="000000"/>
          </a:solidFill>
          <a:latin typeface="Noto Sans Light" panose="020B0402040504020204" pitchFamily="34" charset="0"/>
          <a:ea typeface="Noto Sans Light" panose="020B0402040504020204" pitchFamily="34" charset="0"/>
          <a:cs typeface="Noto Sans Light" panose="020B0402040504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hyperlink" Target="#Inneh&#229;llsf&#246;rteckning!A1"/></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hyperlink" Target="#Inneh&#229;llsf&#246;rteckning!A1"/><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hyperlink" Target="#Inneh&#229;llsf&#246;rteckning!A1"/><Relationship Id="rId4" Type="http://schemas.openxmlformats.org/officeDocument/2006/relationships/chart" Target="../charts/chart3.xml"/></Relationships>
</file>

<file path=xl/drawings/_rels/drawing7.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4"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581518</xdr:colOff>
      <xdr:row>0</xdr:row>
      <xdr:rowOff>525726</xdr:rowOff>
    </xdr:to>
    <xdr:pic>
      <xdr:nvPicPr>
        <xdr:cNvPr id="3" name="Bild 2" descr="Socialstyrelsen">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337927" cy="459051"/>
        </a:xfrm>
        <a:prstGeom prst="rect">
          <a:avLst/>
        </a:prstGeom>
      </xdr:spPr>
    </xdr:pic>
    <xdr:clientData/>
  </xdr:twoCellAnchor>
  <xdr:twoCellAnchor editAs="oneCell">
    <xdr:from>
      <xdr:col>1</xdr:col>
      <xdr:colOff>1127760</xdr:colOff>
      <xdr:row>0</xdr:row>
      <xdr:rowOff>243840</xdr:rowOff>
    </xdr:from>
    <xdr:to>
      <xdr:col>1</xdr:col>
      <xdr:colOff>3238500</xdr:colOff>
      <xdr:row>0</xdr:row>
      <xdr:rowOff>502163</xdr:rowOff>
    </xdr:to>
    <xdr:pic>
      <xdr:nvPicPr>
        <xdr:cNvPr id="4" name="Bildobjekt 3" descr="Sveriges officiella statistik">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533399</xdr:colOff>
      <xdr:row>0</xdr:row>
      <xdr:rowOff>0</xdr:rowOff>
    </xdr:from>
    <xdr:to>
      <xdr:col>15</xdr:col>
      <xdr:colOff>161924</xdr:colOff>
      <xdr:row>2</xdr:row>
      <xdr:rowOff>179705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12096749" y="0"/>
          <a:ext cx="176212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9</xdr:col>
      <xdr:colOff>57149</xdr:colOff>
      <xdr:row>0</xdr:row>
      <xdr:rowOff>0</xdr:rowOff>
    </xdr:from>
    <xdr:to>
      <xdr:col>11</xdr:col>
      <xdr:colOff>142874</xdr:colOff>
      <xdr:row>2</xdr:row>
      <xdr:rowOff>180975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A00-000003000000}"/>
            </a:ext>
          </a:extLst>
        </xdr:cNvPr>
        <xdr:cNvSpPr/>
      </xdr:nvSpPr>
      <xdr:spPr>
        <a:xfrm>
          <a:off x="9410699" y="0"/>
          <a:ext cx="1857375" cy="5715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520700</xdr:colOff>
      <xdr:row>0</xdr:row>
      <xdr:rowOff>15875</xdr:rowOff>
    </xdr:from>
    <xdr:to>
      <xdr:col>11</xdr:col>
      <xdr:colOff>228600</xdr:colOff>
      <xdr:row>2</xdr:row>
      <xdr:rowOff>201930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9664700" y="15875"/>
          <a:ext cx="1841500" cy="5765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429419</xdr:colOff>
      <xdr:row>0</xdr:row>
      <xdr:rowOff>41276</xdr:rowOff>
    </xdr:from>
    <xdr:to>
      <xdr:col>14</xdr:col>
      <xdr:colOff>34925</xdr:colOff>
      <xdr:row>2</xdr:row>
      <xdr:rowOff>180975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C00-000005000000}"/>
            </a:ext>
          </a:extLst>
        </xdr:cNvPr>
        <xdr:cNvSpPr/>
      </xdr:nvSpPr>
      <xdr:spPr>
        <a:xfrm>
          <a:off x="9725819" y="41276"/>
          <a:ext cx="1739106" cy="53022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0</xdr:colOff>
      <xdr:row>0</xdr:row>
      <xdr:rowOff>63500</xdr:rowOff>
    </xdr:from>
    <xdr:to>
      <xdr:col>13</xdr:col>
      <xdr:colOff>142875</xdr:colOff>
      <xdr:row>2</xdr:row>
      <xdr:rowOff>180975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a:xfrm>
          <a:off x="9296400" y="63500"/>
          <a:ext cx="1743075" cy="50800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211667</xdr:colOff>
      <xdr:row>0</xdr:row>
      <xdr:rowOff>16934</xdr:rowOff>
    </xdr:from>
    <xdr:to>
      <xdr:col>12</xdr:col>
      <xdr:colOff>470958</xdr:colOff>
      <xdr:row>2</xdr:row>
      <xdr:rowOff>202143</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a:xfrm>
          <a:off x="8974667" y="16934"/>
          <a:ext cx="1859491" cy="575734"/>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14</xdr:col>
      <xdr:colOff>600075</xdr:colOff>
      <xdr:row>0</xdr:row>
      <xdr:rowOff>47625</xdr:rowOff>
    </xdr:from>
    <xdr:to>
      <xdr:col>17</xdr:col>
      <xdr:colOff>257175</xdr:colOff>
      <xdr:row>2</xdr:row>
      <xdr:rowOff>200025</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F00-000005000000}"/>
            </a:ext>
          </a:extLst>
        </xdr:cNvPr>
        <xdr:cNvSpPr/>
      </xdr:nvSpPr>
      <xdr:spPr>
        <a:xfrm>
          <a:off x="13573125" y="47625"/>
          <a:ext cx="1771650" cy="5429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31748</xdr:colOff>
      <xdr:row>0</xdr:row>
      <xdr:rowOff>0</xdr:rowOff>
    </xdr:from>
    <xdr:to>
      <xdr:col>15</xdr:col>
      <xdr:colOff>495299</xdr:colOff>
      <xdr:row>2</xdr:row>
      <xdr:rowOff>161925</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a:off x="12299948" y="0"/>
          <a:ext cx="1873251" cy="5524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574674</xdr:colOff>
      <xdr:row>0</xdr:row>
      <xdr:rowOff>34926</xdr:rowOff>
    </xdr:from>
    <xdr:to>
      <xdr:col>15</xdr:col>
      <xdr:colOff>438150</xdr:colOff>
      <xdr:row>2</xdr:row>
      <xdr:rowOff>190500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1100-000004000000}"/>
            </a:ext>
          </a:extLst>
        </xdr:cNvPr>
        <xdr:cNvSpPr/>
      </xdr:nvSpPr>
      <xdr:spPr>
        <a:xfrm>
          <a:off x="12138024" y="34926"/>
          <a:ext cx="1978026" cy="546099"/>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6</xdr:col>
      <xdr:colOff>869314</xdr:colOff>
      <xdr:row>0</xdr:row>
      <xdr:rowOff>10796</xdr:rowOff>
    </xdr:from>
    <xdr:to>
      <xdr:col>8</xdr:col>
      <xdr:colOff>438149</xdr:colOff>
      <xdr:row>2</xdr:row>
      <xdr:rowOff>190501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946514" y="10796"/>
          <a:ext cx="1854835"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41911</xdr:colOff>
      <xdr:row>0</xdr:row>
      <xdr:rowOff>66675</xdr:rowOff>
    </xdr:from>
    <xdr:to>
      <xdr:col>1</xdr:col>
      <xdr:colOff>578343</xdr:colOff>
      <xdr:row>0</xdr:row>
      <xdr:rowOff>522551</xdr:rowOff>
    </xdr:to>
    <xdr:pic>
      <xdr:nvPicPr>
        <xdr:cNvPr id="6" name="Bild 5" descr="Socialstyrels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1911" y="66675"/>
          <a:ext cx="2222357" cy="455876"/>
        </a:xfrm>
        <a:prstGeom prst="rect">
          <a:avLst/>
        </a:prstGeom>
      </xdr:spPr>
    </xdr:pic>
    <xdr:clientData/>
  </xdr:twoCellAnchor>
  <xdr:twoCellAnchor editAs="oneCell">
    <xdr:from>
      <xdr:col>1</xdr:col>
      <xdr:colOff>1127760</xdr:colOff>
      <xdr:row>0</xdr:row>
      <xdr:rowOff>243840</xdr:rowOff>
    </xdr:from>
    <xdr:to>
      <xdr:col>4</xdr:col>
      <xdr:colOff>6985</xdr:colOff>
      <xdr:row>0</xdr:row>
      <xdr:rowOff>505338</xdr:rowOff>
    </xdr:to>
    <xdr:pic>
      <xdr:nvPicPr>
        <xdr:cNvPr id="8" name="Bildobjekt 7" descr="Sveriges officiella statistik">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926080" y="243840"/>
          <a:ext cx="2320290" cy="264673"/>
        </a:xfrm>
        <a:prstGeom prst="rect">
          <a:avLst/>
        </a:prstGeom>
      </xdr:spPr>
    </xdr:pic>
    <xdr:clientData/>
  </xdr:twoCellAnchor>
  <xdr:twoCellAnchor>
    <xdr:from>
      <xdr:col>11</xdr:col>
      <xdr:colOff>137160</xdr:colOff>
      <xdr:row>1</xdr:row>
      <xdr:rowOff>0</xdr:rowOff>
    </xdr:from>
    <xdr:to>
      <xdr:col>15</xdr:col>
      <xdr:colOff>19050</xdr:colOff>
      <xdr:row>3</xdr:row>
      <xdr:rowOff>155303</xdr:rowOff>
    </xdr:to>
    <xdr:sp macro="" textlink="">
      <xdr:nvSpPr>
        <xdr:cNvPr id="7" name="Rektangel med rundade hörn 1">
          <a:hlinkClick xmlns:r="http://schemas.openxmlformats.org/officeDocument/2006/relationships" r:id="rId4"/>
          <a:extLst>
            <a:ext uri="{FF2B5EF4-FFF2-40B4-BE49-F238E27FC236}">
              <a16:creationId xmlns:a16="http://schemas.microsoft.com/office/drawing/2014/main" id="{00000000-0008-0000-0000-000007000000}"/>
            </a:ext>
          </a:extLst>
        </xdr:cNvPr>
        <xdr:cNvSpPr/>
      </xdr:nvSpPr>
      <xdr:spPr>
        <a:xfrm>
          <a:off x="8347710" y="590550"/>
          <a:ext cx="1748790" cy="59345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466089</xdr:colOff>
      <xdr:row>0</xdr:row>
      <xdr:rowOff>19050</xdr:rowOff>
    </xdr:from>
    <xdr:to>
      <xdr:col>8</xdr:col>
      <xdr:colOff>180975</xdr:colOff>
      <xdr:row>2</xdr:row>
      <xdr:rowOff>201930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8314689" y="19050"/>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27939</xdr:colOff>
      <xdr:row>0</xdr:row>
      <xdr:rowOff>17146</xdr:rowOff>
    </xdr:from>
    <xdr:to>
      <xdr:col>7</xdr:col>
      <xdr:colOff>504825</xdr:colOff>
      <xdr:row>2</xdr:row>
      <xdr:rowOff>200026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8105139" y="17146"/>
          <a:ext cx="2000886"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34290</xdr:colOff>
      <xdr:row>0</xdr:row>
      <xdr:rowOff>19050</xdr:rowOff>
    </xdr:from>
    <xdr:to>
      <xdr:col>13</xdr:col>
      <xdr:colOff>285750</xdr:colOff>
      <xdr:row>2</xdr:row>
      <xdr:rowOff>201930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10702290" y="19050"/>
          <a:ext cx="185166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4</xdr:col>
      <xdr:colOff>590550</xdr:colOff>
      <xdr:row>0</xdr:row>
      <xdr:rowOff>0</xdr:rowOff>
    </xdr:from>
    <xdr:to>
      <xdr:col>4</xdr:col>
      <xdr:colOff>2514600</xdr:colOff>
      <xdr:row>2</xdr:row>
      <xdr:rowOff>182880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600-000005000000}"/>
            </a:ext>
          </a:extLst>
        </xdr:cNvPr>
        <xdr:cNvSpPr/>
      </xdr:nvSpPr>
      <xdr:spPr>
        <a:xfrm>
          <a:off x="8124825" y="0"/>
          <a:ext cx="192405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7</xdr:col>
      <xdr:colOff>1193006</xdr:colOff>
      <xdr:row>0</xdr:row>
      <xdr:rowOff>9525</xdr:rowOff>
    </xdr:from>
    <xdr:to>
      <xdr:col>10</xdr:col>
      <xdr:colOff>180181</xdr:colOff>
      <xdr:row>2</xdr:row>
      <xdr:rowOff>192405</xdr:rowOff>
    </xdr:to>
    <xdr:sp macro="" textlink="">
      <xdr:nvSpPr>
        <xdr:cNvPr id="7" name="Rektangel med rundade hörn 1">
          <a:hlinkClick xmlns:r="http://schemas.openxmlformats.org/officeDocument/2006/relationships" r:id="rId1"/>
          <a:extLst>
            <a:ext uri="{FF2B5EF4-FFF2-40B4-BE49-F238E27FC236}">
              <a16:creationId xmlns:a16="http://schemas.microsoft.com/office/drawing/2014/main" id="{00000000-0008-0000-1700-000007000000}"/>
            </a:ext>
          </a:extLst>
        </xdr:cNvPr>
        <xdr:cNvSpPr/>
      </xdr:nvSpPr>
      <xdr:spPr>
        <a:xfrm>
          <a:off x="13404056" y="9525"/>
          <a:ext cx="401637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8</xdr:col>
      <xdr:colOff>23019</xdr:colOff>
      <xdr:row>5</xdr:row>
      <xdr:rowOff>12701</xdr:rowOff>
    </xdr:from>
    <xdr:to>
      <xdr:col>17</xdr:col>
      <xdr:colOff>511970</xdr:colOff>
      <xdr:row>29</xdr:row>
      <xdr:rowOff>40482</xdr:rowOff>
    </xdr:to>
    <xdr:graphicFrame macro="">
      <xdr:nvGraphicFramePr>
        <xdr:cNvPr id="6"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495300</xdr:colOff>
      <xdr:row>5</xdr:row>
      <xdr:rowOff>152400</xdr:rowOff>
    </xdr:from>
    <xdr:to>
      <xdr:col>26</xdr:col>
      <xdr:colOff>7959</xdr:colOff>
      <xdr:row>29</xdr:row>
      <xdr:rowOff>114300</xdr:rowOff>
    </xdr:to>
    <xdr:graphicFrame macro="">
      <xdr:nvGraphicFramePr>
        <xdr:cNvPr id="8"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1416844</xdr:colOff>
      <xdr:row>30</xdr:row>
      <xdr:rowOff>163514</xdr:rowOff>
    </xdr:from>
    <xdr:to>
      <xdr:col>10</xdr:col>
      <xdr:colOff>405606</xdr:colOff>
      <xdr:row>55</xdr:row>
      <xdr:rowOff>34927</xdr:rowOff>
    </xdr:to>
    <xdr:graphicFrame macro="">
      <xdr:nvGraphicFramePr>
        <xdr:cNvPr id="9"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1543049</xdr:colOff>
      <xdr:row>30</xdr:row>
      <xdr:rowOff>19842</xdr:rowOff>
    </xdr:from>
    <xdr:to>
      <xdr:col>7</xdr:col>
      <xdr:colOff>1238248</xdr:colOff>
      <xdr:row>56</xdr:row>
      <xdr:rowOff>142874</xdr:rowOff>
    </xdr:to>
    <xdr:graphicFrame macro="">
      <xdr:nvGraphicFramePr>
        <xdr:cNvPr id="10"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459603</xdr:colOff>
      <xdr:row>31</xdr:row>
      <xdr:rowOff>121444</xdr:rowOff>
    </xdr:from>
    <xdr:to>
      <xdr:col>18</xdr:col>
      <xdr:colOff>511553</xdr:colOff>
      <xdr:row>55</xdr:row>
      <xdr:rowOff>16219</xdr:rowOff>
    </xdr:to>
    <xdr:graphicFrame macro="">
      <xdr:nvGraphicFramePr>
        <xdr:cNvPr id="11" name="Excel Word-Linjediagram" descr="Linjediagram över  antal yrkesverksamma legitimerad hälso- och sjukvårdspersonal efter legitimation november 2018–2022, kvinnor och män, utvalda legitimationer&#10;">
          <a:extLst>
            <a:ext uri="{FF2B5EF4-FFF2-40B4-BE49-F238E27FC236}">
              <a16:creationId xmlns:a16="http://schemas.microsoft.com/office/drawing/2014/main" id="{00000000-0008-0000-1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7</xdr:col>
      <xdr:colOff>581025</xdr:colOff>
      <xdr:row>0</xdr:row>
      <xdr:rowOff>0</xdr:rowOff>
    </xdr:from>
    <xdr:to>
      <xdr:col>10</xdr:col>
      <xdr:colOff>123825</xdr:colOff>
      <xdr:row>2</xdr:row>
      <xdr:rowOff>182880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800-000003000000}"/>
            </a:ext>
          </a:extLst>
        </xdr:cNvPr>
        <xdr:cNvSpPr/>
      </xdr:nvSpPr>
      <xdr:spPr>
        <a:xfrm>
          <a:off x="12792075" y="0"/>
          <a:ext cx="402907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6</xdr:col>
      <xdr:colOff>917574</xdr:colOff>
      <xdr:row>0</xdr:row>
      <xdr:rowOff>0</xdr:rowOff>
    </xdr:from>
    <xdr:to>
      <xdr:col>6</xdr:col>
      <xdr:colOff>2819400</xdr:colOff>
      <xdr:row>2</xdr:row>
      <xdr:rowOff>186055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900-000003000000}"/>
            </a:ext>
          </a:extLst>
        </xdr:cNvPr>
        <xdr:cNvSpPr/>
      </xdr:nvSpPr>
      <xdr:spPr>
        <a:xfrm>
          <a:off x="11442699" y="0"/>
          <a:ext cx="1901826" cy="57658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8</xdr:col>
      <xdr:colOff>542925</xdr:colOff>
      <xdr:row>0</xdr:row>
      <xdr:rowOff>9525</xdr:rowOff>
    </xdr:from>
    <xdr:to>
      <xdr:col>11</xdr:col>
      <xdr:colOff>198755</xdr:colOff>
      <xdr:row>2</xdr:row>
      <xdr:rowOff>189230</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A00-000003000000}"/>
            </a:ext>
          </a:extLst>
        </xdr:cNvPr>
        <xdr:cNvSpPr/>
      </xdr:nvSpPr>
      <xdr:spPr>
        <a:xfrm>
          <a:off x="12649200" y="9525"/>
          <a:ext cx="1827530"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7</xdr:col>
      <xdr:colOff>533400</xdr:colOff>
      <xdr:row>0</xdr:row>
      <xdr:rowOff>9525</xdr:rowOff>
    </xdr:from>
    <xdr:to>
      <xdr:col>10</xdr:col>
      <xdr:colOff>68580</xdr:colOff>
      <xdr:row>2</xdr:row>
      <xdr:rowOff>192405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B00-000003000000}"/>
            </a:ext>
          </a:extLst>
        </xdr:cNvPr>
        <xdr:cNvSpPr/>
      </xdr:nvSpPr>
      <xdr:spPr>
        <a:xfrm>
          <a:off x="11849100" y="9525"/>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7</xdr:col>
      <xdr:colOff>561975</xdr:colOff>
      <xdr:row>0</xdr:row>
      <xdr:rowOff>9525</xdr:rowOff>
    </xdr:from>
    <xdr:to>
      <xdr:col>10</xdr:col>
      <xdr:colOff>97155</xdr:colOff>
      <xdr:row>2</xdr:row>
      <xdr:rowOff>192405</xdr:rowOff>
    </xdr:to>
    <xdr:sp macro="" textlink="">
      <xdr:nvSpPr>
        <xdr:cNvPr id="3" name="Rektangel med rundade hörn 1">
          <a:hlinkClick xmlns:r="http://schemas.openxmlformats.org/officeDocument/2006/relationships" r:id="rId1"/>
          <a:extLst>
            <a:ext uri="{FF2B5EF4-FFF2-40B4-BE49-F238E27FC236}">
              <a16:creationId xmlns:a16="http://schemas.microsoft.com/office/drawing/2014/main" id="{00000000-0008-0000-1C00-000003000000}"/>
            </a:ext>
          </a:extLst>
        </xdr:cNvPr>
        <xdr:cNvSpPr/>
      </xdr:nvSpPr>
      <xdr:spPr>
        <a:xfrm>
          <a:off x="11877675" y="9525"/>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1181099</xdr:colOff>
      <xdr:row>0</xdr:row>
      <xdr:rowOff>0</xdr:rowOff>
    </xdr:from>
    <xdr:to>
      <xdr:col>4</xdr:col>
      <xdr:colOff>638175</xdr:colOff>
      <xdr:row>2</xdr:row>
      <xdr:rowOff>38100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53049" y="0"/>
          <a:ext cx="1819276" cy="50482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0</xdr:col>
      <xdr:colOff>104775</xdr:colOff>
      <xdr:row>88</xdr:row>
      <xdr:rowOff>66675</xdr:rowOff>
    </xdr:from>
    <xdr:to>
      <xdr:col>0</xdr:col>
      <xdr:colOff>2000250</xdr:colOff>
      <xdr:row>94</xdr:row>
      <xdr:rowOff>38100</xdr:rowOff>
    </xdr:to>
    <xdr:sp macro="" textlink="">
      <xdr:nvSpPr>
        <xdr:cNvPr id="3082" name="textruta 9">
          <a:extLst>
            <a:ext uri="{FF2B5EF4-FFF2-40B4-BE49-F238E27FC236}">
              <a16:creationId xmlns:a16="http://schemas.microsoft.com/office/drawing/2014/main" id="{199F3492-0FF6-47BE-4EBA-F9B131E4C666}"/>
            </a:ext>
          </a:extLst>
        </xdr:cNvPr>
        <xdr:cNvSpPr txBox="1">
          <a:spLocks noChangeArrowheads="1"/>
        </xdr:cNvSpPr>
      </xdr:nvSpPr>
      <xdr:spPr bwMode="auto">
        <a:xfrm>
          <a:off x="104775" y="15573375"/>
          <a:ext cx="1895475" cy="923925"/>
        </a:xfrm>
        <a:prstGeom prst="rect">
          <a:avLst/>
        </a:prstGeom>
        <a:solidFill>
          <a:srgbClr val="E0F3FF"/>
        </a:solidFill>
        <a:ln w="9525">
          <a:solidFill>
            <a:srgbClr val="001B2D"/>
          </a:solidFill>
          <a:miter lim="800000"/>
          <a:headEnd/>
          <a:tailEnd/>
        </a:ln>
      </xdr:spPr>
      <xdr:txBody>
        <a:bodyPr vertOverflow="clip" wrap="square" lIns="91440" tIns="45720" rIns="91440" bIns="45720" anchor="t" upright="1"/>
        <a:lstStyle/>
        <a:p>
          <a:pPr algn="l" rtl="0">
            <a:defRPr sz="1000"/>
          </a:pPr>
          <a:r>
            <a:rPr lang="sv-SE" sz="1400" b="1" i="0" u="none" strike="noStrike" baseline="0">
              <a:solidFill>
                <a:srgbClr val="000000"/>
              </a:solidFill>
              <a:latin typeface="Times New Roman"/>
              <a:cs typeface="Times New Roman"/>
            </a:rPr>
            <a:t>Hälso- och sjukvårdspersonal, HoSP</a:t>
          </a:r>
          <a:endParaRPr lang="sv-SE" sz="1150" b="0" i="0" u="none" strike="noStrike" baseline="0">
            <a:solidFill>
              <a:srgbClr val="000000"/>
            </a:solidFill>
            <a:latin typeface="Times New Roman"/>
            <a:cs typeface="Times New Roman"/>
          </a:endParaRPr>
        </a:p>
        <a:p>
          <a:pPr algn="l" rtl="0">
            <a:defRPr sz="1000"/>
          </a:pPr>
          <a:r>
            <a:rPr lang="sv-SE" sz="1400" b="0" i="0" u="none" strike="noStrike" baseline="0">
              <a:solidFill>
                <a:srgbClr val="000000"/>
              </a:solidFill>
              <a:latin typeface="Times New Roman"/>
              <a:cs typeface="Times New Roman"/>
            </a:rPr>
            <a:t> </a:t>
          </a:r>
        </a:p>
      </xdr:txBody>
    </xdr:sp>
    <xdr:clientData/>
  </xdr:twoCellAnchor>
  <xdr:twoCellAnchor>
    <xdr:from>
      <xdr:col>0</xdr:col>
      <xdr:colOff>1724025</xdr:colOff>
      <xdr:row>94</xdr:row>
      <xdr:rowOff>66675</xdr:rowOff>
    </xdr:from>
    <xdr:to>
      <xdr:col>0</xdr:col>
      <xdr:colOff>2456180</xdr:colOff>
      <xdr:row>96</xdr:row>
      <xdr:rowOff>86360</xdr:rowOff>
    </xdr:to>
    <xdr:cxnSp macro="">
      <xdr:nvCxnSpPr>
        <xdr:cNvPr id="3" name="Rak pil 7">
          <a:extLst>
            <a:ext uri="{FF2B5EF4-FFF2-40B4-BE49-F238E27FC236}">
              <a16:creationId xmlns:a16="http://schemas.microsoft.com/office/drawing/2014/main" id="{DB5BF5FC-828E-88AD-FC5A-A0F5B312C059}"/>
            </a:ext>
          </a:extLst>
        </xdr:cNvPr>
        <xdr:cNvCxnSpPr>
          <a:cxnSpLocks/>
        </xdr:cNvCxnSpPr>
      </xdr:nvCxnSpPr>
      <xdr:spPr>
        <a:xfrm>
          <a:off x="1724025" y="16525875"/>
          <a:ext cx="732155" cy="32448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2105025</xdr:colOff>
      <xdr:row>96</xdr:row>
      <xdr:rowOff>95250</xdr:rowOff>
    </xdr:from>
    <xdr:to>
      <xdr:col>1</xdr:col>
      <xdr:colOff>247650</xdr:colOff>
      <xdr:row>102</xdr:row>
      <xdr:rowOff>123825</xdr:rowOff>
    </xdr:to>
    <xdr:sp macro="" textlink="">
      <xdr:nvSpPr>
        <xdr:cNvPr id="3080" name="textruta 11">
          <a:extLst>
            <a:ext uri="{FF2B5EF4-FFF2-40B4-BE49-F238E27FC236}">
              <a16:creationId xmlns:a16="http://schemas.microsoft.com/office/drawing/2014/main" id="{604403E0-3324-36B5-0B95-F6FC7FAD136F}"/>
            </a:ext>
          </a:extLst>
        </xdr:cNvPr>
        <xdr:cNvSpPr txBox="1">
          <a:spLocks noChangeArrowheads="1"/>
        </xdr:cNvSpPr>
      </xdr:nvSpPr>
      <xdr:spPr bwMode="auto">
        <a:xfrm>
          <a:off x="2105025" y="16859250"/>
          <a:ext cx="1133475" cy="942975"/>
        </a:xfrm>
        <a:prstGeom prst="rect">
          <a:avLst/>
        </a:prstGeom>
        <a:solidFill>
          <a:srgbClr val="FEFDFD"/>
        </a:solidFill>
        <a:ln w="9525">
          <a:solidFill>
            <a:srgbClr val="001B2D"/>
          </a:solidFill>
          <a:miter lim="800000"/>
          <a:headEnd/>
          <a:tailEnd/>
        </a:ln>
      </xdr:spPr>
      <xdr:txBody>
        <a:bodyPr vertOverflow="clip" wrap="square" lIns="91440" tIns="45720" rIns="91440" bIns="45720" anchor="ctr" upright="1"/>
        <a:lstStyle/>
        <a:p>
          <a:pPr algn="ctr" rtl="0">
            <a:defRPr sz="1000"/>
          </a:pPr>
          <a:r>
            <a:rPr lang="sv-SE" sz="1800" b="1" i="0" u="none" strike="noStrike" baseline="0">
              <a:solidFill>
                <a:srgbClr val="000000"/>
              </a:solidFill>
              <a:latin typeface="Times New Roman"/>
              <a:cs typeface="Times New Roman"/>
            </a:rPr>
            <a:t>SCB</a:t>
          </a:r>
        </a:p>
      </xdr:txBody>
    </xdr:sp>
    <xdr:clientData/>
  </xdr:twoCellAnchor>
  <xdr:oneCellAnchor>
    <xdr:from>
      <xdr:col>0</xdr:col>
      <xdr:colOff>9525</xdr:colOff>
      <xdr:row>107</xdr:row>
      <xdr:rowOff>0</xdr:rowOff>
    </xdr:from>
    <xdr:ext cx="1507913" cy="1316771"/>
    <xdr:sp macro="" textlink="">
      <xdr:nvSpPr>
        <xdr:cNvPr id="3079" name="textruta 12">
          <a:extLst>
            <a:ext uri="{FF2B5EF4-FFF2-40B4-BE49-F238E27FC236}">
              <a16:creationId xmlns:a16="http://schemas.microsoft.com/office/drawing/2014/main" id="{82947167-01E5-4AF2-31C4-B62D600CD25F}"/>
            </a:ext>
          </a:extLst>
        </xdr:cNvPr>
        <xdr:cNvSpPr txBox="1">
          <a:spLocks noChangeArrowheads="1"/>
        </xdr:cNvSpPr>
      </xdr:nvSpPr>
      <xdr:spPr bwMode="auto">
        <a:xfrm>
          <a:off x="9525" y="18440400"/>
          <a:ext cx="1507913" cy="1316771"/>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LISA/BAS</a:t>
          </a:r>
          <a:endParaRPr lang="sv-SE" sz="1150" b="0" i="0" u="none" strike="noStrike" baseline="0">
            <a:solidFill>
              <a:srgbClr val="000000"/>
            </a:solidFill>
            <a:latin typeface="Times New Roman"/>
            <a:cs typeface="Times New Roman"/>
          </a:endParaRPr>
        </a:p>
        <a:p>
          <a:pPr algn="l" rtl="0">
            <a:defRPr sz="1000"/>
          </a:pPr>
          <a:r>
            <a:rPr lang="sv-SE" sz="1150" b="0" i="0" u="none" strike="noStrike" baseline="0">
              <a:solidFill>
                <a:srgbClr val="000000"/>
              </a:solidFill>
              <a:latin typeface="Times New Roman"/>
              <a:cs typeface="Times New Roman"/>
            </a:rPr>
            <a:t>Sysselsättning</a:t>
          </a:r>
        </a:p>
        <a:p>
          <a:pPr algn="l" rtl="0">
            <a:defRPr sz="1000"/>
          </a:pPr>
          <a:r>
            <a:rPr lang="sv-SE" sz="1150" b="0" i="0" u="none" strike="noStrike" baseline="0">
              <a:solidFill>
                <a:srgbClr val="000000"/>
              </a:solidFill>
              <a:latin typeface="Times New Roman"/>
              <a:cs typeface="Times New Roman"/>
            </a:rPr>
            <a:t>- Inkomstkällor</a:t>
          </a:r>
        </a:p>
        <a:p>
          <a:pPr algn="l" rtl="0">
            <a:defRPr sz="1000"/>
          </a:pPr>
          <a:r>
            <a:rPr lang="sv-SE" sz="1150" b="0" i="0" u="none" strike="noStrike" baseline="0">
              <a:solidFill>
                <a:srgbClr val="000000"/>
              </a:solidFill>
              <a:latin typeface="Times New Roman"/>
              <a:cs typeface="Times New Roman"/>
            </a:rPr>
            <a:t>- Arbetsställekommun</a:t>
          </a:r>
        </a:p>
        <a:p>
          <a:pPr algn="l" rtl="0">
            <a:defRPr sz="1000"/>
          </a:pPr>
          <a:r>
            <a:rPr lang="sv-SE" sz="1150" b="0" i="0" u="none" strike="noStrike" baseline="0">
              <a:solidFill>
                <a:srgbClr val="000000"/>
              </a:solidFill>
              <a:latin typeface="Times New Roman"/>
              <a:cs typeface="Times New Roman"/>
            </a:rPr>
            <a:t>- Näringsgren (SNI)</a:t>
          </a:r>
        </a:p>
        <a:p>
          <a:pPr algn="l" rtl="0">
            <a:defRPr sz="1000"/>
          </a:pPr>
          <a:r>
            <a:rPr lang="sv-SE" sz="1150" b="0" i="0" u="none" strike="noStrike" baseline="0">
              <a:solidFill>
                <a:srgbClr val="000000"/>
              </a:solidFill>
              <a:latin typeface="Times New Roman"/>
              <a:cs typeface="Times New Roman"/>
            </a:rPr>
            <a:t>- Bostadskommun</a:t>
          </a:r>
        </a:p>
        <a:p>
          <a:pPr algn="l" rtl="0">
            <a:defRPr sz="1000"/>
          </a:pPr>
          <a:r>
            <a:rPr lang="sv-SE" sz="1150" b="0" i="0" u="none" strike="noStrike" baseline="0">
              <a:solidFill>
                <a:srgbClr val="000000"/>
              </a:solidFill>
              <a:latin typeface="Times New Roman"/>
              <a:cs typeface="Times New Roman"/>
            </a:rPr>
            <a:t>- Sysselsättningsstatus</a:t>
          </a:r>
        </a:p>
      </xdr:txBody>
    </xdr:sp>
    <xdr:clientData/>
  </xdr:oneCellAnchor>
  <xdr:oneCellAnchor>
    <xdr:from>
      <xdr:col>0</xdr:col>
      <xdr:colOff>2943225</xdr:colOff>
      <xdr:row>107</xdr:row>
      <xdr:rowOff>123825</xdr:rowOff>
    </xdr:from>
    <xdr:ext cx="2895600" cy="1104900"/>
    <xdr:sp macro="" textlink="">
      <xdr:nvSpPr>
        <xdr:cNvPr id="3078" name="textruta 13">
          <a:extLst>
            <a:ext uri="{FF2B5EF4-FFF2-40B4-BE49-F238E27FC236}">
              <a16:creationId xmlns:a16="http://schemas.microsoft.com/office/drawing/2014/main" id="{9171A2E8-B9F7-C0AA-AD9E-B72B901E9C11}"/>
            </a:ext>
          </a:extLst>
        </xdr:cNvPr>
        <xdr:cNvSpPr txBox="1">
          <a:spLocks noChangeArrowheads="1"/>
        </xdr:cNvSpPr>
      </xdr:nvSpPr>
      <xdr:spPr bwMode="auto">
        <a:xfrm>
          <a:off x="2943225" y="18564225"/>
          <a:ext cx="2895600" cy="1104900"/>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Universitets- och högskoleregistret</a:t>
          </a:r>
          <a:endParaRPr lang="sv-SE" sz="1150" b="0" i="0" u="none" strike="noStrike" baseline="0">
            <a:solidFill>
              <a:srgbClr val="000000"/>
            </a:solidFill>
            <a:latin typeface="Times New Roman"/>
            <a:cs typeface="Times New Roman"/>
          </a:endParaRPr>
        </a:p>
        <a:p>
          <a:pPr algn="l" rtl="0">
            <a:defRPr sz="1000"/>
          </a:pPr>
          <a:r>
            <a:rPr lang="sv-SE" sz="1150" b="0" i="0" u="none" strike="noStrike" baseline="0">
              <a:solidFill>
                <a:srgbClr val="000000"/>
              </a:solidFill>
              <a:latin typeface="Times New Roman"/>
              <a:cs typeface="Times New Roman"/>
            </a:rPr>
            <a:t>Examen </a:t>
          </a:r>
        </a:p>
        <a:p>
          <a:pPr algn="l" rtl="0">
            <a:defRPr sz="1000"/>
          </a:pPr>
          <a:r>
            <a:rPr lang="sv-SE" sz="1150" b="0" i="0" u="none" strike="noStrike" baseline="0">
              <a:solidFill>
                <a:srgbClr val="000000"/>
              </a:solidFill>
              <a:latin typeface="Times New Roman"/>
              <a:cs typeface="Times New Roman"/>
            </a:rPr>
            <a:t>Examensdatum</a:t>
          </a:r>
        </a:p>
        <a:p>
          <a:pPr algn="l" rtl="0">
            <a:defRPr sz="1000"/>
          </a:pPr>
          <a:r>
            <a:rPr lang="sv-SE" sz="1150" b="0" i="0" u="none" strike="noStrike" baseline="0">
              <a:solidFill>
                <a:srgbClr val="000000"/>
              </a:solidFill>
              <a:latin typeface="Times New Roman"/>
              <a:cs typeface="Times New Roman"/>
            </a:rPr>
            <a:t>Utbildningskod</a:t>
          </a:r>
        </a:p>
        <a:p>
          <a:pPr algn="l" rtl="0">
            <a:defRPr sz="1000"/>
          </a:pPr>
          <a:r>
            <a:rPr lang="sv-SE" sz="1150" b="0" i="0" u="none" strike="noStrike" baseline="0">
              <a:solidFill>
                <a:srgbClr val="000000"/>
              </a:solidFill>
              <a:latin typeface="Times New Roman"/>
              <a:cs typeface="Times New Roman"/>
            </a:rPr>
            <a:t>Utbildningskommun</a:t>
          </a:r>
        </a:p>
      </xdr:txBody>
    </xdr:sp>
    <xdr:clientData/>
  </xdr:oneCellAnchor>
  <xdr:oneCellAnchor>
    <xdr:from>
      <xdr:col>0</xdr:col>
      <xdr:colOff>2933700</xdr:colOff>
      <xdr:row>90</xdr:row>
      <xdr:rowOff>9525</xdr:rowOff>
    </xdr:from>
    <xdr:ext cx="3552825" cy="342900"/>
    <xdr:sp macro="" textlink="">
      <xdr:nvSpPr>
        <xdr:cNvPr id="3077" name="textruta 14">
          <a:extLst>
            <a:ext uri="{FF2B5EF4-FFF2-40B4-BE49-F238E27FC236}">
              <a16:creationId xmlns:a16="http://schemas.microsoft.com/office/drawing/2014/main" id="{A4E0A7BB-5D21-F376-4292-708C3A5062DD}"/>
            </a:ext>
          </a:extLst>
        </xdr:cNvPr>
        <xdr:cNvSpPr txBox="1">
          <a:spLocks noChangeArrowheads="1"/>
        </xdr:cNvSpPr>
      </xdr:nvSpPr>
      <xdr:spPr bwMode="auto">
        <a:xfrm>
          <a:off x="2933700" y="15859125"/>
          <a:ext cx="3552825" cy="342900"/>
        </a:xfrm>
        <a:prstGeom prst="rect">
          <a:avLst/>
        </a:prstGeom>
        <a:solidFill>
          <a:srgbClr val="E5E5E5"/>
        </a:solidFill>
        <a:ln w="9525">
          <a:solidFill>
            <a:srgbClr val="000000"/>
          </a:solidFill>
          <a:miter lim="800000"/>
          <a:headEnd/>
          <a:tailEnd/>
        </a:ln>
      </xdr:spPr>
      <xdr:txBody>
        <a:bodyPr wrap="none" lIns="91440" tIns="45720" rIns="91440" bIns="45720" anchor="t" upright="1">
          <a:spAutoFit/>
        </a:bodyPr>
        <a:lstStyle/>
        <a:p>
          <a:pPr algn="l" rtl="0">
            <a:defRPr sz="1000"/>
          </a:pPr>
          <a:r>
            <a:rPr lang="sv-SE" sz="1400" b="1" i="0" u="none" strike="noStrike" baseline="0">
              <a:solidFill>
                <a:srgbClr val="000000"/>
              </a:solidFill>
              <a:latin typeface="Times New Roman"/>
              <a:cs typeface="Times New Roman"/>
            </a:rPr>
            <a:t>Lärarregistret, RTB samt företagsregistret</a:t>
          </a:r>
        </a:p>
      </xdr:txBody>
    </xdr:sp>
    <xdr:clientData/>
  </xdr:oneCellAnchor>
  <xdr:twoCellAnchor>
    <xdr:from>
      <xdr:col>0</xdr:col>
      <xdr:colOff>990600</xdr:colOff>
      <xdr:row>102</xdr:row>
      <xdr:rowOff>142875</xdr:rowOff>
    </xdr:from>
    <xdr:to>
      <xdr:col>0</xdr:col>
      <xdr:colOff>2444750</xdr:colOff>
      <xdr:row>107</xdr:row>
      <xdr:rowOff>2540</xdr:rowOff>
    </xdr:to>
    <xdr:cxnSp macro="">
      <xdr:nvCxnSpPr>
        <xdr:cNvPr id="4" name="Rak pilkoppling 3">
          <a:extLst>
            <a:ext uri="{FF2B5EF4-FFF2-40B4-BE49-F238E27FC236}">
              <a16:creationId xmlns:a16="http://schemas.microsoft.com/office/drawing/2014/main" id="{C54A3208-638E-030B-F439-63D65B104DCA}"/>
            </a:ext>
          </a:extLst>
        </xdr:cNvPr>
        <xdr:cNvCxnSpPr>
          <a:cxnSpLocks/>
        </xdr:cNvCxnSpPr>
      </xdr:nvCxnSpPr>
      <xdr:spPr>
        <a:xfrm flipV="1">
          <a:off x="2432050" y="3237865"/>
          <a:ext cx="1454150" cy="62166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0</xdr:col>
      <xdr:colOff>2971800</xdr:colOff>
      <xdr:row>102</xdr:row>
      <xdr:rowOff>142875</xdr:rowOff>
    </xdr:from>
    <xdr:to>
      <xdr:col>1</xdr:col>
      <xdr:colOff>875665</xdr:colOff>
      <xdr:row>107</xdr:row>
      <xdr:rowOff>120015</xdr:rowOff>
    </xdr:to>
    <xdr:cxnSp macro="">
      <xdr:nvCxnSpPr>
        <xdr:cNvPr id="5" name="Rak pilkoppling 4">
          <a:extLst>
            <a:ext uri="{FF2B5EF4-FFF2-40B4-BE49-F238E27FC236}">
              <a16:creationId xmlns:a16="http://schemas.microsoft.com/office/drawing/2014/main" id="{AB7F083A-C14A-28F6-B7E7-D018C16B8D85}"/>
            </a:ext>
          </a:extLst>
        </xdr:cNvPr>
        <xdr:cNvCxnSpPr>
          <a:cxnSpLocks/>
        </xdr:cNvCxnSpPr>
      </xdr:nvCxnSpPr>
      <xdr:spPr>
        <a:xfrm flipH="1" flipV="1">
          <a:off x="4415790" y="3237865"/>
          <a:ext cx="894715" cy="739140"/>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twoCellAnchor>
    <xdr:from>
      <xdr:col>1</xdr:col>
      <xdr:colOff>47625</xdr:colOff>
      <xdr:row>92</xdr:row>
      <xdr:rowOff>95250</xdr:rowOff>
    </xdr:from>
    <xdr:to>
      <xdr:col>1</xdr:col>
      <xdr:colOff>923925</xdr:colOff>
      <xdr:row>96</xdr:row>
      <xdr:rowOff>66675</xdr:rowOff>
    </xdr:to>
    <xdr:cxnSp macro="">
      <xdr:nvCxnSpPr>
        <xdr:cNvPr id="6" name="Rak pilkoppling 5">
          <a:extLst>
            <a:ext uri="{FF2B5EF4-FFF2-40B4-BE49-F238E27FC236}">
              <a16:creationId xmlns:a16="http://schemas.microsoft.com/office/drawing/2014/main" id="{7E6F8BCD-FF7E-3F2E-7172-41A5AC63C1B1}"/>
            </a:ext>
          </a:extLst>
        </xdr:cNvPr>
        <xdr:cNvCxnSpPr>
          <a:cxnSpLocks/>
        </xdr:cNvCxnSpPr>
      </xdr:nvCxnSpPr>
      <xdr:spPr>
        <a:xfrm flipH="1">
          <a:off x="3038475" y="16249650"/>
          <a:ext cx="876300" cy="581025"/>
        </a:xfrm>
        <a:prstGeom prst="straightConnector1">
          <a:avLst/>
        </a:prstGeom>
        <a:ln w="9525"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1773555</xdr:colOff>
      <xdr:row>4</xdr:row>
      <xdr:rowOff>68580</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1D00-000005000000}"/>
            </a:ext>
          </a:extLst>
        </xdr:cNvPr>
        <xdr:cNvSpPr/>
      </xdr:nvSpPr>
      <xdr:spPr>
        <a:xfrm>
          <a:off x="12153900" y="161925"/>
          <a:ext cx="1773555"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518159</xdr:colOff>
      <xdr:row>1</xdr:row>
      <xdr:rowOff>15240</xdr:rowOff>
    </xdr:from>
    <xdr:to>
      <xdr:col>9</xdr:col>
      <xdr:colOff>495300</xdr:colOff>
      <xdr:row>4</xdr:row>
      <xdr:rowOff>19050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8223884" y="262890"/>
          <a:ext cx="2053591" cy="59436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83819</xdr:colOff>
      <xdr:row>0</xdr:row>
      <xdr:rowOff>38100</xdr:rowOff>
    </xdr:from>
    <xdr:to>
      <xdr:col>6</xdr:col>
      <xdr:colOff>466724</xdr:colOff>
      <xdr:row>2</xdr:row>
      <xdr:rowOff>162923</xdr:rowOff>
    </xdr:to>
    <xdr:sp macro="" textlink="">
      <xdr:nvSpPr>
        <xdr:cNvPr id="5" name="Rektangel med rundade hörn 1">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a:xfrm>
          <a:off x="9513569" y="38100"/>
          <a:ext cx="1811655" cy="620123"/>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469264</xdr:colOff>
      <xdr:row>0</xdr:row>
      <xdr:rowOff>10796</xdr:rowOff>
    </xdr:from>
    <xdr:to>
      <xdr:col>16</xdr:col>
      <xdr:colOff>85725</xdr:colOff>
      <xdr:row>2</xdr:row>
      <xdr:rowOff>190501</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500-000004000000}"/>
            </a:ext>
          </a:extLst>
        </xdr:cNvPr>
        <xdr:cNvSpPr/>
      </xdr:nvSpPr>
      <xdr:spPr>
        <a:xfrm>
          <a:off x="13042264" y="10796"/>
          <a:ext cx="1750061"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twoCellAnchor>
    <xdr:from>
      <xdr:col>11</xdr:col>
      <xdr:colOff>7937</xdr:colOff>
      <xdr:row>3</xdr:row>
      <xdr:rowOff>177800</xdr:rowOff>
    </xdr:from>
    <xdr:to>
      <xdr:col>20</xdr:col>
      <xdr:colOff>295274</xdr:colOff>
      <xdr:row>28</xdr:row>
      <xdr:rowOff>28575</xdr:rowOff>
    </xdr:to>
    <xdr:graphicFrame macro="">
      <xdr:nvGraphicFramePr>
        <xdr:cNvPr id="3" name="Excel Word-Liggande stapeldiagram" descr="Liggande stapeldiagram över andel under 65 års ålder per legitimation, kvinnor och män.&#10;">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9526</xdr:colOff>
      <xdr:row>27</xdr:row>
      <xdr:rowOff>152401</xdr:rowOff>
    </xdr:from>
    <xdr:to>
      <xdr:col>20</xdr:col>
      <xdr:colOff>257176</xdr:colOff>
      <xdr:row>53</xdr:row>
      <xdr:rowOff>57151</xdr:rowOff>
    </xdr:to>
    <xdr:graphicFrame macro="">
      <xdr:nvGraphicFramePr>
        <xdr:cNvPr id="6" name="Excel Word-Liggande stapeldiagram" descr="Liggande stapeldiagram över andel under 65 års ålder per legitimation, kvinnor .">
          <a:extLst>
            <a:ext uri="{FF2B5EF4-FFF2-40B4-BE49-F238E27FC236}">
              <a16:creationId xmlns:a16="http://schemas.microsoft.com/office/drawing/2014/main" id="{00000000-0008-0000-0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9525</xdr:colOff>
      <xdr:row>52</xdr:row>
      <xdr:rowOff>152400</xdr:rowOff>
    </xdr:from>
    <xdr:to>
      <xdr:col>20</xdr:col>
      <xdr:colOff>23812</xdr:colOff>
      <xdr:row>78</xdr:row>
      <xdr:rowOff>76200</xdr:rowOff>
    </xdr:to>
    <xdr:graphicFrame macro="">
      <xdr:nvGraphicFramePr>
        <xdr:cNvPr id="7" name="Excel Word-Liggande stapeldiagram" descr="Liggande stapeldiagram över andel under 65 års ålder per legitimation, män.">
          <a:extLst>
            <a:ext uri="{FF2B5EF4-FFF2-40B4-BE49-F238E27FC236}">
              <a16:creationId xmlns:a16="http://schemas.microsoft.com/office/drawing/2014/main" id="{00000000-0008-0000-0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28</xdr:col>
      <xdr:colOff>348615</xdr:colOff>
      <xdr:row>2</xdr:row>
      <xdr:rowOff>72390</xdr:rowOff>
    </xdr:from>
    <xdr:to>
      <xdr:col>34</xdr:col>
      <xdr:colOff>485775</xdr:colOff>
      <xdr:row>19</xdr:row>
      <xdr:rowOff>85725</xdr:rowOff>
    </xdr:to>
    <xdr:sp macro="" textlink="">
      <xdr:nvSpPr>
        <xdr:cNvPr id="3" name="Rektangel 2" descr="En form med information. Detta istället för en textruta.">
          <a:extLst>
            <a:ext uri="{FF2B5EF4-FFF2-40B4-BE49-F238E27FC236}">
              <a16:creationId xmlns:a16="http://schemas.microsoft.com/office/drawing/2014/main" id="{00000000-0008-0000-0600-000003000000}"/>
            </a:ext>
          </a:extLst>
        </xdr:cNvPr>
        <xdr:cNvSpPr/>
      </xdr:nvSpPr>
      <xdr:spPr>
        <a:xfrm>
          <a:off x="19598640" y="462915"/>
          <a:ext cx="3337560" cy="3013710"/>
        </a:xfrm>
        <a:prstGeom prst="rect">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lang="sv-SE" sz="1100">
              <a:solidFill>
                <a:schemeClr val="tx1"/>
              </a:solidFill>
            </a:rPr>
            <a:t>Behövs</a:t>
          </a:r>
          <a:r>
            <a:rPr lang="sv-SE" sz="1100" baseline="0">
              <a:solidFill>
                <a:schemeClr val="tx1"/>
              </a:solidFill>
            </a:rPr>
            <a:t> en textruta? Kopiera denna!</a:t>
          </a:r>
          <a:endParaRPr lang="sv-SE" sz="1100">
            <a:solidFill>
              <a:schemeClr val="tx1"/>
            </a:solidFill>
          </a:endParaRPr>
        </a:p>
      </xdr:txBody>
    </xdr:sp>
    <xdr:clientData/>
  </xdr:twoCellAnchor>
  <xdr:twoCellAnchor>
    <xdr:from>
      <xdr:col>10</xdr:col>
      <xdr:colOff>66674</xdr:colOff>
      <xdr:row>3</xdr:row>
      <xdr:rowOff>177800</xdr:rowOff>
    </xdr:from>
    <xdr:to>
      <xdr:col>19</xdr:col>
      <xdr:colOff>247649</xdr:colOff>
      <xdr:row>27</xdr:row>
      <xdr:rowOff>161925</xdr:rowOff>
    </xdr:to>
    <xdr:graphicFrame macro="">
      <xdr:nvGraphicFramePr>
        <xdr:cNvPr id="5" name="Excel Word-Liggande stapeldiagram" descr="Liggande stapeldiagram över andel utbildade i Sverige per legitimation, kvinnor och män.">
          <a:extLst>
            <a:ext uri="{FF2B5EF4-FFF2-40B4-BE49-F238E27FC236}">
              <a16:creationId xmlns:a16="http://schemas.microsoft.com/office/drawing/2014/main" id="{00000000-0008-0000-0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47624</xdr:colOff>
      <xdr:row>27</xdr:row>
      <xdr:rowOff>161924</xdr:rowOff>
    </xdr:from>
    <xdr:to>
      <xdr:col>19</xdr:col>
      <xdr:colOff>209549</xdr:colOff>
      <xdr:row>52</xdr:row>
      <xdr:rowOff>19049</xdr:rowOff>
    </xdr:to>
    <xdr:graphicFrame macro="">
      <xdr:nvGraphicFramePr>
        <xdr:cNvPr id="6" name="Excel Word-Liggande stapeldiagram" descr="Liggande stapeldiagram över andel utbildade i Sverige per legitimation, kvinnor.">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95250</xdr:colOff>
      <xdr:row>52</xdr:row>
      <xdr:rowOff>9525</xdr:rowOff>
    </xdr:from>
    <xdr:to>
      <xdr:col>19</xdr:col>
      <xdr:colOff>201612</xdr:colOff>
      <xdr:row>75</xdr:row>
      <xdr:rowOff>130175</xdr:rowOff>
    </xdr:to>
    <xdr:graphicFrame macro="">
      <xdr:nvGraphicFramePr>
        <xdr:cNvPr id="7" name="Excel Word-Liggande stapeldiagram" descr="Liggande stapeldiagram över andel utbildade i Sverige per legitimation, kvinnor.">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485776</xdr:colOff>
      <xdr:row>0</xdr:row>
      <xdr:rowOff>1</xdr:rowOff>
    </xdr:from>
    <xdr:to>
      <xdr:col>16</xdr:col>
      <xdr:colOff>304800</xdr:colOff>
      <xdr:row>3</xdr:row>
      <xdr:rowOff>95251</xdr:rowOff>
    </xdr:to>
    <xdr:sp macro="" textlink="">
      <xdr:nvSpPr>
        <xdr:cNvPr id="8" name="Rektangel med rundade hörn 1">
          <a:hlinkClick xmlns:r="http://schemas.openxmlformats.org/officeDocument/2006/relationships" r:id="rId4"/>
          <a:extLst>
            <a:ext uri="{FF2B5EF4-FFF2-40B4-BE49-F238E27FC236}">
              <a16:creationId xmlns:a16="http://schemas.microsoft.com/office/drawing/2014/main" id="{00000000-0008-0000-0600-000008000000}"/>
            </a:ext>
          </a:extLst>
        </xdr:cNvPr>
        <xdr:cNvSpPr/>
      </xdr:nvSpPr>
      <xdr:spPr>
        <a:xfrm>
          <a:off x="10563226" y="1"/>
          <a:ext cx="2181224" cy="70485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650240</xdr:colOff>
      <xdr:row>0</xdr:row>
      <xdr:rowOff>9525</xdr:rowOff>
    </xdr:from>
    <xdr:to>
      <xdr:col>8</xdr:col>
      <xdr:colOff>409575</xdr:colOff>
      <xdr:row>2</xdr:row>
      <xdr:rowOff>189230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8641715" y="9525"/>
          <a:ext cx="3788410" cy="570230"/>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0</xdr:row>
      <xdr:rowOff>0</xdr:rowOff>
    </xdr:from>
    <xdr:to>
      <xdr:col>15</xdr:col>
      <xdr:colOff>133350</xdr:colOff>
      <xdr:row>2</xdr:row>
      <xdr:rowOff>182880</xdr:rowOff>
    </xdr:to>
    <xdr:sp macro="" textlink="">
      <xdr:nvSpPr>
        <xdr:cNvPr id="4" name="Rektangel med rundade hörn 1">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2096750" y="0"/>
          <a:ext cx="1905000" cy="573405"/>
        </a:xfrm>
        <a:prstGeom prst="roundRect">
          <a:avLst/>
        </a:prstGeom>
        <a:solidFill>
          <a:schemeClr val="accent5"/>
        </a:solidFill>
        <a:ln w="25400" cap="flat" cmpd="sng" algn="ctr">
          <a:solidFill>
            <a:srgbClr val="7D9AAA">
              <a:lumMod val="40000"/>
              <a:lumOff val="60000"/>
            </a:srgbClr>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rgbClr val="000000"/>
              </a:solidFill>
              <a:effectLst/>
              <a:uLnTx/>
              <a:uFillTx/>
              <a:latin typeface="Noto Sans" panose="020B0502040504020204" pitchFamily="34" charset="0"/>
              <a:ea typeface="Noto Sans" panose="020B0502040504020204" pitchFamily="34" charset="0"/>
              <a:cs typeface="Noto Sans" panose="020B0502040504020204" pitchFamily="34" charset="0"/>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ttr01\Downloads\2023-6-8606-tabeller%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 information"/>
      <sheetName val="Innehållsförteckning"/>
      <sheetName val="Om statistiken"/>
      <sheetName val="Definitioner och mått"/>
      <sheetName val="Ordlista - List of Terms"/>
      <sheetName val="Europeisk kortlista"/>
      <sheetName val="Plötslig spädbarnsdöd"/>
      <sheetName val="Åtgärdbar dödlighet"/>
      <sheetName val="Utbildningsnivå"/>
      <sheetName val="Tidsserier 1987-2022"/>
      <sheetName val="Tabell 1A"/>
      <sheetName val="Tabell 1B"/>
      <sheetName val="Tabell 2"/>
      <sheetName val="Tabell 3"/>
      <sheetName val="Tabell 4A"/>
      <sheetName val="Tabell 4B"/>
      <sheetName val="Tabell 5"/>
      <sheetName val="Tabell 6A"/>
      <sheetName val="Tabell 6B"/>
      <sheetName val="Tabell 7A"/>
      <sheetName val="Tabell 7B"/>
      <sheetName val="Tabell 8"/>
      <sheetName val="Tabell 9"/>
      <sheetName val="Tabell 10"/>
      <sheetName val="Tabell 11"/>
      <sheetName val="Tabell 12A"/>
      <sheetName val="Tabell 1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7CE690E-2C18-4DBB-AD44-3E695F9543A5}" name="Tabell4" displayName="Tabell4" ref="A2:B131" totalsRowShown="0" headerRowCellStyle="Tabellrubrik" dataCellStyle="Tabellltext">
  <sortState xmlns:xlrd2="http://schemas.microsoft.com/office/spreadsheetml/2017/richdata2" ref="A3:B131">
    <sortCondition ref="A3:A131"/>
  </sortState>
  <tableColumns count="2">
    <tableColumn id="1" xr3:uid="{34A624B0-6118-44D5-9521-B04CB65D4D54}" name="Ordlista" dataCellStyle="Tabellltext"/>
    <tableColumn id="2" xr3:uid="{83258D12-0693-40C9-A192-45A2CA3AFCFF}" name="List of Terms" dataCellStyle="Tabellltext"/>
  </tableColumns>
  <tableStyleInfo name="1. SoS Tabell blå text"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0DF4BF3-ACD0-4AC1-B1C7-32811FF87BAE}" name="Tabell103467891213" displayName="Tabell103467891213" ref="A4:W31" totalsRowShown="0" headerRowCellStyle="Tabell: rad- och kolumnrubrik" dataCellStyle="Tabellltext">
  <autoFilter ref="A4:W31" xr:uid="{36BA449C-6742-40B8-8096-CA448028F5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3DA5AA05-7962-4C35-B84A-402B35A27085}" name="Kvinnor*" dataCellStyle="Tabellltext"/>
    <tableColumn id="2" xr3:uid="{EF720F98-2165-44AA-B490-497A8BACA467}" name="Apotekare" dataDxfId="102" dataCellStyle="Tabellltext"/>
    <tableColumn id="3" xr3:uid="{D6C287ED-B582-478D-9BF0-D77E751B6B5C}" name="Arbetsterapeut" dataDxfId="101" dataCellStyle="Tabellltext"/>
    <tableColumn id="4" xr3:uid="{8974BDA7-6632-4DB9-87F8-26CBDF243105}" name="Audionom**" dataDxfId="100" dataCellStyle="Tabellltext"/>
    <tableColumn id="5" xr3:uid="{65D2F02F-CEAD-4426-83EA-FC29B3E3BD70}" name="Barnmorska" dataDxfId="99" dataCellStyle="Tabellltext"/>
    <tableColumn id="14" xr3:uid="{04D15B23-A96B-43A3-A621-8A6EA30F9DF5}" name="Biomedicinsk_x000a_analytiker**" dataDxfId="98" dataCellStyle="Tabellltext"/>
    <tableColumn id="15" xr3:uid="{0828FF5E-0CF9-4739-9AC1-5E029D0FE0D0}" name="Dietist**" dataDxfId="97" dataCellStyle="Tabellltext"/>
    <tableColumn id="16" xr3:uid="{9D04E388-03D8-4855-80B8-E927E511DCF1}" name="Fysioterapeut***" dataCellStyle="Tabellltext"/>
    <tableColumn id="17" xr3:uid="{E98AFC2A-10CB-4CCA-B804-7A1768415FD3}" name="Hälso- och_x000a_sjukvårdskurator**" dataCellStyle="Tabellltext"/>
    <tableColumn id="18" xr3:uid="{37D32903-E57D-4C8B-A7F6-24EF8B6C7493}" name="Kiropraktor" dataCellStyle="Tabellltext"/>
    <tableColumn id="19" xr3:uid="{D586F808-D5FE-4C70-9EAE-24BBB8CA6265}" name="Logoped" dataCellStyle="Tabellltext"/>
    <tableColumn id="20" xr3:uid="{3250AF3E-D02D-4892-A234-9F8C3F025C85}" name="Läkare" dataCellStyle="Tabellltext"/>
    <tableColumn id="21" xr3:uid="{6C232ACF-4C69-4950-B954-71A5F2ED7DCE}" name="Naprapat" dataCellStyle="Tabellltext"/>
    <tableColumn id="22" xr3:uid="{6C8DC5E3-4E9F-4009-A023-42DB5D46D8F0}" name="Optiker" dataCellStyle="Tabellltext"/>
    <tableColumn id="23" xr3:uid="{AE60B014-47D0-403F-A9DF-0726FD13789C}" name="Ortopedingenjör**" dataCellStyle="Tabellltext"/>
    <tableColumn id="24" xr3:uid="{36C5BCFB-AA5A-4F7A-94A8-C489E762E1B2}" name="Psykolog" dataCellStyle="Tabellltext"/>
    <tableColumn id="25" xr3:uid="{630C66B3-AC87-4D0D-802F-2610AC31A575}" name="Receptarie" dataCellStyle="Tabellltext"/>
    <tableColumn id="26" xr3:uid="{869C8246-1B30-47FF-BA30-5943CA212C5F}" name="Röntgensjuksköterska**" dataCellStyle="Tabellltext"/>
    <tableColumn id="27" xr3:uid="{91CEC98A-5952-4F88-BC36-DCB2095A1D9F}" name="Sjukhusfysiker" dataCellStyle="Tabellltext"/>
    <tableColumn id="28" xr3:uid="{BF0FF4F7-5A76-433A-874A-5C41CE57D6D6}" name="Sjuksköterska" dataCellStyle="Tabellltext"/>
    <tableColumn id="29" xr3:uid="{9404E1FC-EFA0-4C7E-9190-CC5FB2F43A16}" name="Tandhygienist" dataCellStyle="Tabellltext"/>
    <tableColumn id="30" xr3:uid="{FB0A2E64-4525-47FB-9894-A3E6ABDEAFDF}" name="Tandläkare" dataCellStyle="Tabellltext"/>
    <tableColumn id="6" xr3:uid="{5543D8AF-1650-4DA4-BDDF-8D848325D02A}" name="Undersköterska****" dataDxfId="96" dataCellStyle="Tabellltext"/>
  </tableColumns>
  <tableStyleInfo name="1. SoS Tabell blå"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11F22E2-B177-4D77-9427-423B522D1A8D}" name="Tabell10346789121314" displayName="Tabell10346789121314" ref="A4:W31" totalsRowShown="0" headerRowCellStyle="Tabell: rad- och kolumnrubrik" dataCellStyle="Tabellltext">
  <autoFilter ref="A4:W31" xr:uid="{4BE00F98-2AF8-4B7E-9248-5E6122F575A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25193D3B-2C7B-406E-BD55-BD3302DFC61C}" name="Män*" dataCellStyle="Tabellltext"/>
    <tableColumn id="2" xr3:uid="{6FA0BD77-BA62-4C7B-B324-8F1EE68DE306}" name="Apotekare" dataDxfId="95" dataCellStyle="Tabellltext"/>
    <tableColumn id="3" xr3:uid="{CFCCECD9-620A-4EB3-A4B2-F10412CFE689}" name="Arbetsterapeut" dataDxfId="94" dataCellStyle="Tabellltext"/>
    <tableColumn id="4" xr3:uid="{5D8E3932-9B22-432B-BE40-0FBB7998A453}" name="Audionom**" dataDxfId="93" dataCellStyle="Tabellltext"/>
    <tableColumn id="5" xr3:uid="{7EB7A40F-C8C1-40A6-B7A2-06F435EEB3CA}" name="Barnmorska" dataDxfId="92" dataCellStyle="Tabellltext"/>
    <tableColumn id="14" xr3:uid="{92B9AA20-5F43-463E-8E62-0D05D51B2F41}" name="Biomedicinsk_x000a_analytiker**" dataDxfId="91" dataCellStyle="Tabellltext"/>
    <tableColumn id="15" xr3:uid="{FAE6954D-F118-4299-9902-443D86285E89}" name="Dietist**" dataDxfId="90" dataCellStyle="Tabellltext"/>
    <tableColumn id="16" xr3:uid="{96784938-6F72-4197-A281-08F3CE2C0124}" name="Fysioterapeut***" dataCellStyle="Tabellltext"/>
    <tableColumn id="17" xr3:uid="{965085D9-5F27-46C6-B8D6-CC7FDF3CA627}" name="Hälso- och_x000a_sjukvårdskurator**" dataCellStyle="Tabellltext"/>
    <tableColumn id="18" xr3:uid="{E9E368F4-55FC-4D9E-BF1D-0A6F626C5CAA}" name="Kiropraktor" dataCellStyle="Tabellltext"/>
    <tableColumn id="19" xr3:uid="{796B6563-C3F9-441B-904E-E0013477EAC9}" name="Logoped" dataCellStyle="Tabellltext"/>
    <tableColumn id="20" xr3:uid="{2B90774D-586C-4C45-8492-5B5C9625BA26}" name="Läkare" dataCellStyle="Tabellltext"/>
    <tableColumn id="21" xr3:uid="{E8F2E7E5-CC2A-4E58-82A7-0ACDDCCBB792}" name="Naprapat" dataCellStyle="Tabellltext"/>
    <tableColumn id="22" xr3:uid="{D83CD293-1A73-4412-9CAF-D2CBFDFBFEE3}" name="Optiker" dataCellStyle="Tabellltext"/>
    <tableColumn id="23" xr3:uid="{70BC30E0-E631-43CA-9BCD-0FD222658969}" name="Ortopedingenjör**" dataCellStyle="Tabellltext"/>
    <tableColumn id="24" xr3:uid="{331C529B-22A9-498F-91F9-FFECFAA56AA9}" name="Psykolog" dataCellStyle="Tabellltext"/>
    <tableColumn id="25" xr3:uid="{6895AAC2-C495-4B8C-8CDA-9741C22B8AA2}" name="Receptarie" dataCellStyle="Tabellltext"/>
    <tableColumn id="26" xr3:uid="{C947A983-C26D-4179-917C-1AA3546ACCCD}" name="Röntgensjuksköterska**" dataCellStyle="Tabellltext"/>
    <tableColumn id="27" xr3:uid="{15F560C0-8263-4668-BC36-3B4E015C9C0A}" name="Sjukhusfysiker" dataCellStyle="Tabellltext"/>
    <tableColumn id="28" xr3:uid="{B64FB01A-55AE-48E6-BCCB-44D2F3B6F69A}" name="Sjuksköterska" dataCellStyle="Tabellltext"/>
    <tableColumn id="29" xr3:uid="{A85523EC-BAAA-4964-A4B3-050182B7898E}" name="Tandhygienist" dataCellStyle="Tabellltext"/>
    <tableColumn id="30" xr3:uid="{066A63FE-73F3-450E-8402-BB8FE92B00C0}" name="Tandläkare" dataCellStyle="Tabellltext"/>
    <tableColumn id="6" xr3:uid="{5B317D4A-AC2E-41BF-815A-2718A23340DA}" name="Undersköterska****" dataDxfId="89" dataCellStyle="Tabellltext"/>
  </tableColumns>
  <tableStyleInfo name="1. SoS Tabell blå"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26198FC-43CF-4E3D-8539-6A173D53137A}" name="Tabell103467891216" displayName="Tabell103467891216" ref="A4:W30" totalsRowShown="0" headerRowCellStyle="Tabell: rad- och kolumnrubrik" dataCellStyle="Tabellltext">
  <autoFilter ref="A4:W30" xr:uid="{068B5A8C-BDD2-49B4-A6A2-3197851D2E6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DB23507D-C99E-4E40-8983-331F60A08618}" name="Kvinnor och män*" dataCellStyle="Tabellltext"/>
    <tableColumn id="2" xr3:uid="{C8FAC162-AE75-4418-B180-4ABEA46D88DF}" name="Apotekare" dataDxfId="88" dataCellStyle="Tabellltext"/>
    <tableColumn id="3" xr3:uid="{DDC75424-0CEC-438D-B6AC-5551AF4A0F6D}" name="Arbetsterapeut" dataDxfId="87" dataCellStyle="Tabellltext"/>
    <tableColumn id="4" xr3:uid="{BEE0B115-C511-4511-9235-980DCE65C301}" name="Audionom**" dataDxfId="86" dataCellStyle="Tabellltext"/>
    <tableColumn id="5" xr3:uid="{9B1C267B-7CB6-4DA4-B40F-2FF72C4B1150}" name="Barnmorska" dataDxfId="85" dataCellStyle="Tabellltext"/>
    <tableColumn id="14" xr3:uid="{41D52B35-3B4C-4100-B406-1E9CB70EF1B1}" name="Biomedicinsk_x000a_analytiker**" dataDxfId="84" dataCellStyle="Tabellltext"/>
    <tableColumn id="15" xr3:uid="{3486722C-4CA6-42E5-9237-7E94C4F0F764}" name="Dietist**" dataDxfId="83" dataCellStyle="Tabellltext"/>
    <tableColumn id="16" xr3:uid="{BA5352AC-B9BF-4F37-B358-616CEB705680}" name="Fysioterapeut***" dataCellStyle="Tabellltext"/>
    <tableColumn id="17" xr3:uid="{D9F4B3B7-4F8E-4D98-8A81-D31C4FE58979}" name="Hälso- och_x000a_sjukvårdskurator**" dataCellStyle="Tabellltext"/>
    <tableColumn id="18" xr3:uid="{204879DD-26F7-4133-B194-928FDF05331D}" name="Kiropraktor" dataCellStyle="Tabellltext"/>
    <tableColumn id="19" xr3:uid="{E64C7F95-973B-4CCE-B37E-81D670AC90CE}" name="Logoped" dataCellStyle="Tabellltext"/>
    <tableColumn id="20" xr3:uid="{A2317FAE-CE0D-49D0-986B-281E835B8CDE}" name="Läkare" dataCellStyle="Tabellltext"/>
    <tableColumn id="21" xr3:uid="{FE46BC01-A805-4C3B-9132-6337D0891443}" name="Naprapat" dataCellStyle="Tabellltext"/>
    <tableColumn id="22" xr3:uid="{39D52414-440D-4DD0-B213-5A32F4D5F17E}" name="Optiker" dataCellStyle="Tabellltext"/>
    <tableColumn id="23" xr3:uid="{697685C8-3548-459C-B184-8858BC24049E}" name="Ortopedingenjör**" dataCellStyle="Tabellltext"/>
    <tableColumn id="24" xr3:uid="{F4FEFA03-DEF7-4DC5-B941-37299B1F3FD2}" name="Psykolog" dataCellStyle="Tabellltext"/>
    <tableColumn id="25" xr3:uid="{F352CC52-7D34-4FAA-8BF9-1A8F0ED2881D}" name="Receptarie" dataCellStyle="Tabellltext"/>
    <tableColumn id="26" xr3:uid="{8507A93E-D8C5-470B-8793-FE77D8FE41B9}" name="Röntgensjuksköterska**" dataCellStyle="Tabellltext"/>
    <tableColumn id="27" xr3:uid="{4E317870-586D-4A94-A8E1-99AFC1BE0F22}" name="Sjukhusfysiker" dataCellStyle="Tabellltext"/>
    <tableColumn id="28" xr3:uid="{639873BA-9B6C-447E-BE71-3ADF893818F1}" name="Sjuksköterska" dataCellStyle="Tabellltext"/>
    <tableColumn id="29" xr3:uid="{9B7F8AB4-8F43-4DA3-8F9C-4FDD57A4D4BA}" name="Tandhygienist" dataCellStyle="Tabellltext"/>
    <tableColumn id="30" xr3:uid="{CB361DB0-1883-45A0-BFA2-C9582959B0BF}" name="Tandläkare" dataCellStyle="Tabellltext"/>
    <tableColumn id="6" xr3:uid="{2CC82847-4543-4010-9D67-39CE7D85FFA6}" name="Undersköterska****" dataCellStyle="Tabellltext"/>
  </tableColumns>
  <tableStyleInfo name="1. SoS Tabell blå"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1437186-124E-408D-8A25-60B38A350884}" name="Tabell10346789121617" displayName="Tabell10346789121617" ref="A4:V30" totalsRowShown="0" headerRowCellStyle="Tabell: rad- och kolumnrubrik" dataCellStyle="Tabellltext">
  <autoFilter ref="A4:V30" xr:uid="{93A6F9E1-B174-4B45-9349-F6DD8349355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autoFilter>
  <tableColumns count="22">
    <tableColumn id="1" xr3:uid="{3B0FF774-92F4-4F43-AF89-5FCA65F4DCBC}" name="Kvinnor*" dataCellStyle="Tabellltext"/>
    <tableColumn id="2" xr3:uid="{FC220182-CFE0-4ACD-AE64-B5C162C5BBEC}" name="Apotekare" dataDxfId="82" dataCellStyle="Tabellltext"/>
    <tableColumn id="3" xr3:uid="{C412F087-E1A4-46A9-BAAF-228D93157F83}" name="Arbetsterapeut" dataDxfId="81" dataCellStyle="Tabellltext"/>
    <tableColumn id="4" xr3:uid="{5475217C-854F-44A8-AEEA-FF8525590F45}" name="Audionom**" dataDxfId="80" dataCellStyle="Tabellltext"/>
    <tableColumn id="5" xr3:uid="{8F5618C4-BA48-4087-847E-295EF204FC14}" name="Barnmorska" dataDxfId="79" dataCellStyle="Tabellltext"/>
    <tableColumn id="14" xr3:uid="{A5F1B293-99A1-4486-A735-E0586EF49092}" name="Biomedicinsk_x000a_analytiker**" dataDxfId="78" dataCellStyle="Tabellltext"/>
    <tableColumn id="15" xr3:uid="{002FEBE9-04CB-4873-837C-236D81E0B90E}" name="Dietist**" dataDxfId="77" dataCellStyle="Tabellltext"/>
    <tableColumn id="16" xr3:uid="{66C709D5-E5BA-4FAD-B2F4-A9C64C9FFA48}" name="Fysioterapeut***" dataCellStyle="Tabellltext"/>
    <tableColumn id="17" xr3:uid="{9DA9B117-5073-4E0B-808B-7C795223D47C}" name="Hälso- och_x000a_sjukvårdskurator**" dataCellStyle="Tabellltext"/>
    <tableColumn id="18" xr3:uid="{B3E736C9-9707-4E03-99F2-2DAF645C38F0}" name="Kiropraktor" dataCellStyle="Tabellltext"/>
    <tableColumn id="19" xr3:uid="{5D14C1AB-2836-438A-A58E-45E22447101B}" name="Logoped" dataCellStyle="Tabellltext"/>
    <tableColumn id="20" xr3:uid="{53B94A57-3309-42DA-AB49-3E4E32EB1331}" name="Läkare" dataCellStyle="Tabellltext"/>
    <tableColumn id="21" xr3:uid="{84C270FE-0B78-422C-9C67-AFC686D68442}" name="Naprapat" dataCellStyle="Tabellltext"/>
    <tableColumn id="22" xr3:uid="{0F801017-02AB-472A-9C2A-6EEE1F106B37}" name="Optiker" dataCellStyle="Tabellltext"/>
    <tableColumn id="23" xr3:uid="{EFB26998-EBC4-4DB0-8025-14B6D42597F8}" name="Ortopedingenjör**" dataCellStyle="Tabellltext"/>
    <tableColumn id="24" xr3:uid="{400B725B-D1AC-437B-A925-79A0020B8CFC}" name="Psykolog" dataCellStyle="Tabellltext"/>
    <tableColumn id="25" xr3:uid="{EEA0AB39-049C-486D-90D9-1DAC90511BE5}" name="Receptarie" dataCellStyle="Tabellltext"/>
    <tableColumn id="26" xr3:uid="{8858593D-DCEB-4915-87D3-E09E33413C39}" name="Röntgensjuksköterska**" dataCellStyle="Tabellltext"/>
    <tableColumn id="27" xr3:uid="{AC6AD783-47D9-47CE-AF32-96BC0F692908}" name="Sjukhusfysiker" dataCellStyle="Tabellltext"/>
    <tableColumn id="28" xr3:uid="{EA2BE9EE-6F9E-448A-8EE5-21DF6B5C1E9E}" name="Sjuksköterska" dataCellStyle="Tabellltext"/>
    <tableColumn id="29" xr3:uid="{39AB1F96-3578-43D2-BC50-27B953E34213}" name="Tandhygienist" dataCellStyle="Tabellltext"/>
    <tableColumn id="30" xr3:uid="{E319E4A1-F8DA-4961-8C33-7B7905C70677}" name="Tandläkare" dataCellStyle="Tabellltext"/>
  </tableColumns>
  <tableStyleInfo name="1. SoS Tabell blå"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6206462-1B6C-4113-893A-A908919685B6}" name="Tabell1034678912161718" displayName="Tabell1034678912161718" ref="A4:W30" totalsRowShown="0" headerRowCellStyle="Tabell: rad- och kolumnrubrik" dataCellStyle="Tabellltext">
  <autoFilter ref="A4:W30" xr:uid="{3D6E1FD1-66B4-440D-A1D9-33305C48420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98CB0096-39CE-460F-8F99-F08623B848FF}" name="Män*" dataDxfId="76" dataCellStyle="Tabellltext"/>
    <tableColumn id="2" xr3:uid="{C23D6510-22EC-4B09-8D18-27A73CD58844}" name="Apotekare" dataDxfId="75" dataCellStyle="Tabellltext"/>
    <tableColumn id="3" xr3:uid="{CAAC623B-44A4-4473-8DA3-6FDC3C8DFCF2}" name="Arbetsterapeut" dataDxfId="74" dataCellStyle="Tabellltext"/>
    <tableColumn id="4" xr3:uid="{2F781287-46A8-49C3-94BD-22D4CD0AA8F6}" name="Audionom**" dataDxfId="73" dataCellStyle="Tabellltext"/>
    <tableColumn id="5" xr3:uid="{54763967-D97B-48F5-B324-CE4CD8425E2D}" name="Barnmorska" dataDxfId="72" dataCellStyle="Tabellltext"/>
    <tableColumn id="14" xr3:uid="{3384075D-5ACD-4514-8C25-DF7FACA27A32}" name="Biomedicinsk_x000a_analytiker**" dataDxfId="71" dataCellStyle="Tabellltext"/>
    <tableColumn id="15" xr3:uid="{20051932-9962-42CD-B69E-D013FCB1228E}" name="Dietist**" dataDxfId="70" dataCellStyle="Tabellltext"/>
    <tableColumn id="16" xr3:uid="{FE344AC5-1DF0-4718-952B-2D23AEB2AEA0}" name="Fysioterapeut***" dataCellStyle="Tabellltext"/>
    <tableColumn id="17" xr3:uid="{60A40AEA-55AE-4048-B47C-0FE49B8AB08E}" name="Hälso- och_x000a_sjukvårdskurator**" dataCellStyle="Tabellltext"/>
    <tableColumn id="18" xr3:uid="{E5F20791-5485-46DB-B020-F1098DA9808C}" name="Kiropraktor" dataCellStyle="Tabellltext"/>
    <tableColumn id="19" xr3:uid="{D1B6DCBC-B61D-41F2-9AA9-868F3C704353}" name="Logoped" dataCellStyle="Tabellltext"/>
    <tableColumn id="20" xr3:uid="{C848DB85-49B9-4FFD-8D05-09BCD954572C}" name="Läkare" dataCellStyle="Tabellltext"/>
    <tableColumn id="21" xr3:uid="{4146C0B9-DB3F-4C25-A450-767C61B96EE0}" name="Naprapat" dataCellStyle="Tabellltext"/>
    <tableColumn id="22" xr3:uid="{D439C9C9-8781-4C3B-A558-7C57833F0724}" name="Optiker" dataCellStyle="Tabellltext"/>
    <tableColumn id="23" xr3:uid="{E768331F-CBA7-46ED-A61D-6C06C463AA12}" name="Ortopedingenjör**" dataCellStyle="Tabellltext"/>
    <tableColumn id="24" xr3:uid="{FEC4732B-5B50-4306-B41D-6F32246EDD98}" name="Psykolog" dataCellStyle="Tabellltext"/>
    <tableColumn id="25" xr3:uid="{15C3732C-F0D0-4255-B4AE-F0C41360E01B}" name="Receptarie" dataCellStyle="Tabellltext"/>
    <tableColumn id="26" xr3:uid="{77CD5E5F-37BA-456B-A789-F093B4DBCA0A}" name="Röntgensjuksköterska**" dataCellStyle="Tabellltext"/>
    <tableColumn id="27" xr3:uid="{7D2ABC25-C982-4233-AF2E-905372C19CC7}" name="Sjukhusfysiker" dataCellStyle="Tabellltext"/>
    <tableColumn id="28" xr3:uid="{83A8786C-C871-4C61-8F7D-26C15FB3E35C}" name="Sjuksköterska" dataCellStyle="Tabellltext"/>
    <tableColumn id="29" xr3:uid="{807B85D5-358A-416C-8B72-9185B08D92F8}" name="Tandhygienist" dataCellStyle="Tabellltext"/>
    <tableColumn id="30" xr3:uid="{3987DD56-C24A-4551-8461-8C4F0F421716}" name="Tandläkare" dataCellStyle="Tabellltext"/>
    <tableColumn id="6" xr3:uid="{B44D8BF4-A2FA-461B-A05F-1B154E73952C}" name="Undersköterska****" dataCellStyle="Tabellltext"/>
  </tableColumns>
  <tableStyleInfo name="1. SoS Tabell blå"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26691E5B-F385-4431-8B44-5C9348C15530}" name="Tabell10319" displayName="Tabell10319"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A7C528E-B237-4E68-A2E4-C1895FCEB024}" name="Kvinnor och män" dataCellStyle="Tabellltext"/>
    <tableColumn id="2" xr3:uid="{CFA580BC-3D69-4A76-BFB2-D4A8B36A62AE}" name="Totalt**" dataCellStyle="Tabellltext"/>
    <tableColumn id="3" xr3:uid="{11D62E23-B2BD-420A-9081-3E963C29D491}" name="Därav med följande legitimation: Psykolog" dataCellStyle="Tabellltext"/>
    <tableColumn id="4" xr3:uid="{26D4E237-004F-4555-A7B2-EA96442DCFE1}" name="Läkare" dataCellStyle="Tabellltext"/>
    <tableColumn id="5" xr3:uid="{9A98524C-CD4D-436A-9F71-C1FC28404CA5}" name="Sjuksköterska" dataCellStyle="Tabellltext"/>
    <tableColumn id="6" xr3:uid="{54FA05D7-CEA2-47DA-A801-0A63EF2B0139}" name="Fysioterapeut" dataCellStyle="Tabellltext"/>
    <tableColumn id="7" xr3:uid="{0E1C82A5-9187-46DB-B1F4-EC9C74AEC5D0}" name="Hälso- och sjukvårdskurator" dataCellStyle="Tabellltext"/>
    <tableColumn id="8" xr3:uid="{BD96BE9F-3CA5-408F-BE34-788069B2D0CF}" name="Övriga***" dataCellStyle="Tabellltext"/>
  </tableColumns>
  <tableStyleInfo name="1. SoS Tabell blå"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CD027A4D-8B85-463E-A8A8-68F75B115A90}" name="Tabell1031920" displayName="Tabell1031920"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0E9E5A3-F586-4360-8ECF-CF740E230B18}" name="Kvinnor" dataCellStyle="Tabellltext"/>
    <tableColumn id="2" xr3:uid="{D2CBF4BC-B586-4F32-966E-EF92A05666C5}" name="Totalt**" dataCellStyle="Tabellltext"/>
    <tableColumn id="3" xr3:uid="{F745080D-DE52-4391-8ABF-636A6DF2ACA9}" name="Därav med följande legitimation: Psykolog" dataCellStyle="Tabellltext"/>
    <tableColumn id="4" xr3:uid="{E31D6F18-9D93-4CCD-82A5-0C90817C0947}" name="Läkare" dataCellStyle="Tabellltext"/>
    <tableColumn id="5" xr3:uid="{BDB8BDD1-D1D0-4DAC-B386-9B0D46B5704B}" name="Sjuksköterska" dataCellStyle="Tabellltext"/>
    <tableColumn id="6" xr3:uid="{CADABCB8-F101-417A-B170-A626BF862FAE}" name="Fysioterapeut" dataCellStyle="Tabellltext"/>
    <tableColumn id="7" xr3:uid="{EF5C8353-A81C-461A-9865-0042C023D893}" name="Hälso- och sjukvårdskurator" dataCellStyle="Tabellltext"/>
    <tableColumn id="8" xr3:uid="{255EDEBB-400A-4954-81A8-36370A05A9FD}" name="Övriga***" dataCellStyle="Tabellltext"/>
  </tableColumns>
  <tableStyleInfo name="1. SoS Tabell blå"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32970AF-16FB-4D64-8737-9A192C9F277B}" name="Tabell103192021" displayName="Tabell103192021" ref="A4:H20" totalsRowShown="0" headerRowCellStyle="Tabell: rad- och kolumnrubrik" dataCellStyle="Tabellltext">
  <autoFilter ref="A4:H2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BD783629-87E0-4059-8656-91E0F3B298BF}" name="Män" dataCellStyle="Tabellltext"/>
    <tableColumn id="2" xr3:uid="{804CD51D-EEC2-40A7-B32E-8325B7B06B29}" name="Totalt**" dataCellStyle="Tabellltext"/>
    <tableColumn id="3" xr3:uid="{3EC0E2DE-BD07-4F08-8433-787549242030}" name="Därav med följande legitimation: Psykolog" dataCellStyle="Tabellltext"/>
    <tableColumn id="4" xr3:uid="{68CCE857-0570-4F71-B984-F3A6E97A03BB}" name="Läkare" dataCellStyle="Tabellltext"/>
    <tableColumn id="5" xr3:uid="{828FF7A0-1877-4D29-A770-59AC8ED5C7E3}" name="Sjuksköterska" dataCellStyle="Tabellltext"/>
    <tableColumn id="6" xr3:uid="{F22C7D78-D50F-4E7D-81D0-933D09405B49}" name="Fysioterapeut" dataCellStyle="Tabellltext"/>
    <tableColumn id="7" xr3:uid="{D05123F7-C121-4193-9749-4B7523EE88B5}" name="Hälso- och sjukvårdskurator" dataCellStyle="Tabellltext"/>
    <tableColumn id="8" xr3:uid="{86CF8718-6C44-4D4C-8282-E5C32DDFD769}" name="Övriga***" dataCellStyle="Tabellltext"/>
  </tableColumns>
  <tableStyleInfo name="1. SoS Tabell blå"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92BDC08B-70E0-4A2B-A9C8-410E0612B99B}" name="Tabell10319202122" displayName="Tabell10319202122" ref="A4:W25" totalsRowShown="0" headerRowCellStyle="Tabell: rad- och kolumnrubrik" dataCellStyle="Tabellltext">
  <autoFilter ref="A4:W25"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171C03AB-E0FB-43C9-978E-C26947A56E98}" name="År" dataCellStyle="Tabellltext"/>
    <tableColumn id="2" xr3:uid="{4DABB525-5624-479B-AE73-4B28D40D62C4}" name="Apotekare" dataCellStyle="Tabellltext"/>
    <tableColumn id="3" xr3:uid="{63766B9F-C25A-499C-89FB-46C57F5EF00E}" name="Arbetsterapeut" dataCellStyle="Tabellltext"/>
    <tableColumn id="4" xr3:uid="{EF5BA532-E420-47E2-89D3-35C6FC46298B}" name="Audionom**" dataCellStyle="Tabellltext"/>
    <tableColumn id="5" xr3:uid="{9549F5C5-AAD8-4F23-9D8B-0693208368FC}" name="Barnmorska" dataCellStyle="Tabellltext"/>
    <tableColumn id="6" xr3:uid="{564D25DF-552B-474D-AB7F-4F15AEB0C8F0}" name="Biomedicinsk _x000a_analytiker**" dataCellStyle="Tabellltext"/>
    <tableColumn id="7" xr3:uid="{3B92EF37-4C16-4362-96CA-7D97D60025AE}" name="Dietist**" dataCellStyle="Tabellltext"/>
    <tableColumn id="8" xr3:uid="{B42E3FB6-BC7C-4BAC-8F8B-C98336E3C06E}" name="Fysioterapeut***" dataCellStyle="Tabellltext"/>
    <tableColumn id="9" xr3:uid="{601AADE0-F4F9-450B-94CA-14FC7D873A41}" name="Hälso- och sjukvårdskurator**" dataCellStyle="Tabellltext"/>
    <tableColumn id="10" xr3:uid="{E55E113A-A8D0-420A-872B-E70E77461FAF}" name="Kiropraktor" dataCellStyle="Tabellltext"/>
    <tableColumn id="11" xr3:uid="{9DD72E43-731B-41B7-96B0-5B7AA20F504E}" name="Logoped" dataCellStyle="Tabellltext"/>
    <tableColumn id="12" xr3:uid="{E8C5E164-A521-47F3-BF91-3F2EE7A2CE4D}" name="Läkare" dataCellStyle="Tabellltext"/>
    <tableColumn id="13" xr3:uid="{1C30A5B9-09D4-482D-B8EF-7C97A8C43CA1}" name="Naprapat" dataCellStyle="Tabellltext"/>
    <tableColumn id="14" xr3:uid="{98FD8965-96C9-41CA-99A3-B9385246B896}" name="Optiker" dataCellStyle="Tabellltext"/>
    <tableColumn id="15" xr3:uid="{032FA288-8C56-4A12-86BD-7BC0C289DD8F}" name="Ortopedingenjör**" dataCellStyle="Tabellltext"/>
    <tableColumn id="16" xr3:uid="{A5EA19BB-D113-4A53-B00C-B09A397DF08F}" name="Psykolog" dataCellStyle="Tabellltext"/>
    <tableColumn id="17" xr3:uid="{B02ABD68-EF12-4818-A540-C647D64B15FB}" name="Receptarie" dataCellStyle="Tabellltext"/>
    <tableColumn id="18" xr3:uid="{BB916B24-D764-441C-8D26-8F7E7841D46F}" name="Röntgensjuksköterska**" dataCellStyle="Tabellltext"/>
    <tableColumn id="19" xr3:uid="{3D60806D-324F-4F81-8904-1A67B6B6BEC2}" name="Sjukhusfysiker" dataCellStyle="Tabellltext"/>
    <tableColumn id="20" xr3:uid="{573D65C3-5720-4AFF-8F11-01E52CCAA7A5}" name="Sjuksköterska" dataCellStyle="Tabellltext"/>
    <tableColumn id="21" xr3:uid="{D471D55E-F58B-4C99-88C0-C9AF476423FF}" name="Tandhygenist" dataCellStyle="Tabellltext"/>
    <tableColumn id="22" xr3:uid="{359A57CA-F6A7-4FEF-B872-CC05985F6C81}" name="Tandläkare" dataCellStyle="Tabellltext"/>
    <tableColumn id="23" xr3:uid="{A0185711-C0AE-4FD5-A5BD-8B93455F352C}" name="Undersköterska****" dataCellStyle="Tabellltext"/>
  </tableColumns>
  <tableStyleInfo name="1. SoS Tabell blå"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10DCEB2-E927-4A2A-AA37-1BEC2FD570F7}" name="Tabell1031920212210" displayName="Tabell1031920212210" ref="A4:G11" totalsRowShown="0" headerRowCellStyle="Tabell: rad- och kolumnrubrik" dataCellStyle="Tabellltext">
  <autoFilter ref="A4:G11" xr:uid="{C6B7E06D-36BD-4E33-80EF-8417E79088A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EEF8838-1247-498C-9DBE-B806CF472C04}" name="År" dataCellStyle="Tabellltext"/>
    <tableColumn id="2" xr3:uid="{454E775A-1A2E-4C98-AB7A-3A43A4CC177F}" name="Totalt sysselsatta kvinnor och män" dataCellStyle="Tabellltext"/>
    <tableColumn id="3" xr3:uid="{7F07B704-E809-4118-B063-76849F94EA03}" name="Totalt sysselsatta kvinnor" dataCellStyle="Tabellltext"/>
    <tableColumn id="4" xr3:uid="{6B475039-5F00-4516-9C3A-8E6981719B94}" name="Totalt sysselsatta män" dataCellStyle="Tabellltext"/>
    <tableColumn id="5" xr3:uid="{A99A0A36-E6D9-4381-8E98-86767F32CC5D}" name="Sysselsatta inom hälso- och sjukvården kvinnor_män" dataCellStyle="Tabellltext"/>
    <tableColumn id="6" xr3:uid="{1CFCF5DB-17EE-4746-88DE-B7077B9D5ECD}" name="Sysselsatta inom hälso- och sjukvården kvinnor" dataCellStyle="Tabellltext"/>
    <tableColumn id="7" xr3:uid="{F65D0AA7-D22F-4F5E-8355-84CE82FB13A3}" name="Sysselsatta inom hälso- och sjukvården män" dataCellStyle="Tabellltext"/>
  </tableColumns>
  <tableStyleInfo name="1. SoS Tabell blå"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DBE04B-30A1-47B5-98C0-52A1C39F3DB6}" name="Tabell10" displayName="Tabell10" ref="A4:K76" totalsRowShown="0" headerRowCellStyle="Tabell: rad- och kolumnrubrik" dataCellStyle="Tabellltext">
  <autoFilter ref="A4:K76" xr:uid="{36B158AE-315D-4A55-B941-46F314A5E2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2495785-55A3-44AA-82BE-D5EE2EB503C8}" name="Legitimation" dataCellStyle="Tabellltext"/>
    <tableColumn id="2" xr3:uid="{CB6F2A9D-7EAD-490B-B2C3-075832115725}" name="2020" dataCellStyle="Tabellltext"/>
    <tableColumn id="3" xr3:uid="{B8B55D9D-803E-45D3-94D7-9A886C0A9945}" name="Därav &lt;65 år 2020" dataCellStyle="Tabellltext"/>
    <tableColumn id="4" xr3:uid="{02D9EA79-2286-455E-AE98-0641E531117B}" name="2021" dataCellStyle="Tabellltext"/>
    <tableColumn id="5" xr3:uid="{402E1864-BCF8-4BE0-9713-FCB30E87F48F}" name="Därav &lt;65 år 2021" dataCellStyle="Tabellltext"/>
    <tableColumn id="6" xr3:uid="{4DD849EF-92D1-4BC1-A355-707334266616}" name="2022" dataCellStyle="Tabellltext"/>
    <tableColumn id="7" xr3:uid="{A15FF453-D147-4824-85B5-1AE6D68438FE}" name="Därav &lt;65 år 2022" dataCellStyle="Tabellltext"/>
    <tableColumn id="8" xr3:uid="{4D2AC609-9966-4CEB-932C-822A1EE747F9}" name="2023" dataCellStyle="Tabellltext"/>
    <tableColumn id="9" xr3:uid="{334225D6-607D-471A-94B2-810C9829FE68}" name="Därav &lt;65 år 2023" dataCellStyle="Tabellltext"/>
    <tableColumn id="10" xr3:uid="{AD7D4F41-9DD5-4E42-A43C-0769236E3F7C}" name="2024" dataCellStyle="Tabellltext"/>
    <tableColumn id="11" xr3:uid="{FEF5DE9A-C5DF-4D3C-989C-ADB322D28850}" name="Därav &lt;65 år 2024" dataCellStyle="Tabellltext"/>
  </tableColumns>
  <tableStyleInfo name="1. SoS Tabell blå"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652CCF9-4CA3-4FB8-BEDA-71F4D0CF6F8C}" name="Tabell103192021221015" displayName="Tabell103192021221015"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3B5EB7F2-1851-4BEA-BD18-721EC49487C5}" name="Verksamhetsområde och legitimation" dataCellStyle="Tabellltext"/>
    <tableColumn id="4" xr3:uid="{E28D5E0C-6057-4545-B705-DE86B15200A5}" name="2019" dataCellStyle="Tabellltext"/>
    <tableColumn id="5" xr3:uid="{9D87B077-DEFC-4FF6-A2C3-716726876144}" name="2020" dataCellStyle="Tabellltext"/>
    <tableColumn id="6" xr3:uid="{79BE83D4-46A1-47DB-87C8-D594AB08521C}" name="2021" dataCellStyle="Tabellltext"/>
    <tableColumn id="7" xr3:uid="{717C5E04-CC7D-4F15-9FBC-16D729EE6B20}" name="2022" dataCellStyle="Tabellltext"/>
    <tableColumn id="1" xr3:uid="{73801776-016E-4B40-ADED-5C641E39EADE}" name="2023" dataCellStyle="Tabellltext"/>
    <tableColumn id="8" xr3:uid="{C1E95CD8-462D-445E-87CC-9EB67D8D70B2}" name="2024*****" dataDxfId="69" dataCellStyle="Tabellltext"/>
    <tableColumn id="9" xr3:uid="{5CF2B011-5E29-4122-8E65-F6D839A4128C}" name="Förändring i förhållande till befolkningen (%)* 2019-2023" dataCellStyle="Tabellltext"/>
  </tableColumns>
  <tableStyleInfo name="1. SoS Tabell blå"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8E636DB-87EF-419D-AD6B-9DDCC55FA6ED}" name="Tabell10319202122101523" displayName="Tabell10319202122101523"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0682C06A-52C4-4FD6-B2FA-AA783263EA6A}" name="Verksamhetsområde och legitimation" dataCellStyle="Tabellltext"/>
    <tableColumn id="4" xr3:uid="{4A94BE0C-5569-486D-8E07-25FE0F019B7D}" name="2019" dataCellStyle="Tabellltext"/>
    <tableColumn id="5" xr3:uid="{143B9721-09B3-4585-9E1B-1945BC63C27A}" name="2020" dataCellStyle="Tabellltext"/>
    <tableColumn id="6" xr3:uid="{C0F0E2F3-EE36-4B07-AF28-F2B5F9DE51E7}" name="2021" dataCellStyle="Tabellltext"/>
    <tableColumn id="7" xr3:uid="{972B22C2-65A1-4754-AF00-9975F0250E6C}" name="2022" dataCellStyle="Tabellltext"/>
    <tableColumn id="1" xr3:uid="{FF5A984F-594B-4903-9EE4-11E5C660B3B6}" name="2023" dataCellStyle="Tabellltext"/>
    <tableColumn id="8" xr3:uid="{AAADC20E-46FC-4CE9-9F81-8D75742C6089}" name="2024****" dataCellStyle="Tabellltext"/>
    <tableColumn id="9" xr3:uid="{384EBBD8-2A37-48B8-97BB-6087341730FC}" name="Förändring i förhållandetill befolkningen (%)* 2019-2023" dataCellStyle="Tabellltext"/>
  </tableColumns>
  <tableStyleInfo name="1. SoS Tabell blå"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50007C1-913B-4BBD-ABF6-AEB372BC5CC4}" name="Tabell1031920212210152324" displayName="Tabell1031920212210152324" ref="A4:H30" totalsRowShown="0" headerRowCellStyle="Tabell: rad- och kolumnrubrik" dataCellStyle="Tabellltext">
  <autoFilter ref="A4:H30"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2" xr3:uid="{9D133450-1E86-40ED-B34A-CFD512CB5691}" name="Verksamhetsområde och legitimation" dataCellStyle="Tabellltext"/>
    <tableColumn id="4" xr3:uid="{37BE02C9-C6B6-4F63-A66B-E3AFD09B2DD2}" name="2019" dataCellStyle="Tabellltext"/>
    <tableColumn id="5" xr3:uid="{E5B9EC5D-97B0-4FB9-8DA8-AA879D2AC0D4}" name="2020" dataCellStyle="Tabellltext"/>
    <tableColumn id="6" xr3:uid="{4363217C-B418-489A-9A5D-2508E718EF03}" name="2021" dataCellStyle="Tabellltext"/>
    <tableColumn id="7" xr3:uid="{1FB1FE41-6220-4A17-BEF9-72A83F31E83A}" name="2022" dataCellStyle="Tabellltext"/>
    <tableColumn id="8" xr3:uid="{8A190643-229A-4542-8A93-8504803CC9EB}" name="2023" dataCellStyle="Tabellltext"/>
    <tableColumn id="1" xr3:uid="{D344DD98-1B18-4025-859D-52AB6C5B5CD7}" name="2024****" dataCellStyle="Tabellltext"/>
    <tableColumn id="9" xr3:uid="{7C05313A-C063-44DE-A230-1CF5F02D1003}" name="Förändring i förhållandetill befolkningen (%)* 2019-2023" dataCellStyle="Tabellltext"/>
  </tableColumns>
  <tableStyleInfo name="1. SoS Tabell blå"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8A659B2-14FF-4715-B284-9BD44BA3A641}" name="Tabell103192021221015232425" displayName="Tabell103192021221015232425"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81BAB301-5699-4DC9-86CE-9A1DE60A6D24}" name="Kvinnor och män" dataCellStyle="Tabellltext"/>
    <tableColumn id="5" xr3:uid="{E6D758EC-C9D7-4B05-BB29-DD9C7B0912A4}" name="Apotekare" dataDxfId="68" dataCellStyle="Tabellltext"/>
    <tableColumn id="6" xr3:uid="{457751E3-5989-4D26-9E42-B4E91F48D516}" name="Arbetsterapeut" dataDxfId="67" dataCellStyle="Tabellltext"/>
    <tableColumn id="7" xr3:uid="{BB003CD2-26F0-4443-AF84-D854D293A2E3}" name="Audionom" dataDxfId="66" dataCellStyle="Tabellltext"/>
    <tableColumn id="8" xr3:uid="{11F31430-94CE-4873-A428-D41D708D7CDA}" name="Biomedicinsk analytiker**" dataDxfId="65" dataCellStyle="Tabellltext"/>
    <tableColumn id="9" xr3:uid="{C2ECE52C-472B-47F3-B671-A3052162F0BB}" name="Barnmorska" dataDxfId="64" dataCellStyle="Tabellltext"/>
    <tableColumn id="18" xr3:uid="{880195D3-3A09-4DC4-B84F-D2B667F19759}" name="Dietist**" dataDxfId="63" dataCellStyle="Tabellltext"/>
    <tableColumn id="19" xr3:uid="{5D089DA4-004D-4334-A9C5-C58767827D29}" name="Fysioterapeut***" dataDxfId="62" dataCellStyle="Tabellltext"/>
    <tableColumn id="20" xr3:uid="{5B897203-6093-4281-B605-28753AD8F727}" name="Hälso- och sjukvårdskurator" dataDxfId="61" dataCellStyle="Tabellltext"/>
    <tableColumn id="21" xr3:uid="{E18C6F91-BCE3-47D9-A1CD-076FC7D5A3EB}" name="Kiropraktor" dataDxfId="60" dataCellStyle="Tabellltext"/>
    <tableColumn id="22" xr3:uid="{FBA4CBFB-E345-431E-8BA5-E39A45A1517A}" name="Logoped" dataDxfId="59" dataCellStyle="Tabellltext"/>
    <tableColumn id="23" xr3:uid="{263ECAC2-5472-4965-B455-8C1245CD26C3}" name="Läkare" dataDxfId="58" dataCellStyle="Tabellltext"/>
    <tableColumn id="24" xr3:uid="{C43BE2EA-C591-4EB8-9A9F-50A86B1815EC}" name="Naprapat" dataDxfId="57" dataCellStyle="Tabellltext"/>
    <tableColumn id="25" xr3:uid="{70049950-D746-40DE-9FC1-FEE24CAE5EF5}" name="Optiker" dataDxfId="56" dataCellStyle="Tabellltext"/>
    <tableColumn id="26" xr3:uid="{6060DDE4-840F-4F38-BE30-C765C6BB1FBD}" name="Ortopedingenjör**" dataDxfId="55" dataCellStyle="Tabellltext"/>
    <tableColumn id="27" xr3:uid="{C83876AD-BA67-4603-815F-C72163A5DED7}" name="Psykolog" dataDxfId="54" dataCellStyle="Tabellltext"/>
    <tableColumn id="28" xr3:uid="{85AAF689-AE17-4C4E-9E7E-B0D6791AB24F}" name="Receptarie" dataDxfId="53" dataCellStyle="Tabellltext"/>
    <tableColumn id="29" xr3:uid="{F00CD81B-FB7A-423A-AC11-212787B1C56E}" name="Röntgensjuksköterska**" dataDxfId="52" dataCellStyle="Tabellltext"/>
    <tableColumn id="30" xr3:uid="{86EF7559-4A5D-4636-9518-794CD075AB75}" name="Sjukhusfysiker" dataDxfId="51" dataCellStyle="Tabellltext"/>
    <tableColumn id="31" xr3:uid="{D9633ACC-020D-41CF-83CC-0122CCAB996D}" name="Sjuksköterska" dataDxfId="50" dataCellStyle="Tabellltext"/>
    <tableColumn id="32" xr3:uid="{17FAA970-F693-4B35-B9C0-1FDCD31CBF2D}" name="Tandhygienist" dataDxfId="49" dataCellStyle="Tabellltext"/>
    <tableColumn id="1" xr3:uid="{DE409C08-734B-4ECA-AEE6-FF2AA2AD07D0}" name="Tandläkare" dataDxfId="48" dataCellStyle="Tabellltext"/>
    <tableColumn id="33" xr3:uid="{214C0AF8-6320-4711-A7AD-872B6258669B}" name="Undersköterska****" dataDxfId="47" dataCellStyle="Tabellltext"/>
  </tableColumns>
  <tableStyleInfo name="1. SoS Tabell blå"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9634F57-FCC5-4862-A383-EF79B81C1081}" name="Tabell10319202122101523242526" displayName="Tabell10319202122101523242526"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17D6AA20-B540-4440-9447-833070E1A277}" name="Kvinnor" dataCellStyle="Tabellltext"/>
    <tableColumn id="5" xr3:uid="{DE3F76B1-22AA-4EA4-938D-34AB5CFEEB69}" name="Apotekare" dataDxfId="46" dataCellStyle="Tabellltext"/>
    <tableColumn id="6" xr3:uid="{5F0CF925-E682-4F4B-96DB-DAB2B651B36D}" name="Arbetsterapeut" dataDxfId="45" dataCellStyle="Tabellltext"/>
    <tableColumn id="7" xr3:uid="{E41B2200-FAA8-44E4-8978-9B5AF3ADF838}" name="Audionom" dataDxfId="44" dataCellStyle="Tabellltext"/>
    <tableColumn id="8" xr3:uid="{11775291-CED7-4489-B912-F2E022DD2C17}" name="Biomedicinsk analytiker**" dataDxfId="43" dataCellStyle="Tabellltext"/>
    <tableColumn id="9" xr3:uid="{8C7C7827-A6B7-4140-810F-EFBBFA0FBB6C}" name="Barnmorska" dataDxfId="42" dataCellStyle="Tabellltext"/>
    <tableColumn id="18" xr3:uid="{4BF256E9-314A-4133-BFE6-3EC505B26E2D}" name="Dietist**" dataDxfId="41" dataCellStyle="Tabellltext"/>
    <tableColumn id="19" xr3:uid="{CCFC92D7-3E16-4FF0-95D1-577DB94AA06A}" name="Fysioterapeut***" dataDxfId="40" dataCellStyle="Tabellltext"/>
    <tableColumn id="20" xr3:uid="{2E525AB1-65D0-4BA5-8A51-00A6378E7EDE}" name="Hälso- och sjukvårdskurator" dataDxfId="39" dataCellStyle="Tabellltext"/>
    <tableColumn id="21" xr3:uid="{9FE62D5C-01ED-48E7-B39B-26C747F2974F}" name="Kiropraktor" dataDxfId="38" dataCellStyle="Tabellltext"/>
    <tableColumn id="22" xr3:uid="{7CAFA92D-30F0-448C-A047-E1B3C2E076F7}" name="Logoped" dataDxfId="37" dataCellStyle="Tabellltext"/>
    <tableColumn id="23" xr3:uid="{888C7E46-0DD2-454C-9FD0-1A97AFFE0E41}" name="Läkare" dataDxfId="36" dataCellStyle="Tabellltext"/>
    <tableColumn id="24" xr3:uid="{77592F97-860C-444B-AF9A-3ECD0237EE02}" name="Naprapat" dataDxfId="35" dataCellStyle="Tabellltext"/>
    <tableColumn id="25" xr3:uid="{1E89024A-9395-4BCC-9C05-60BD313DFF7B}" name="Optiker" dataDxfId="34" dataCellStyle="Tabellltext"/>
    <tableColumn id="26" xr3:uid="{F85D4467-8699-4FC7-8867-66428E194926}" name="Ortopedingenjör**" dataDxfId="33" dataCellStyle="Tabellltext"/>
    <tableColumn id="27" xr3:uid="{C1AA19A3-0899-4658-B948-F706044115C2}" name="Psykolog" dataDxfId="32" dataCellStyle="Tabellltext"/>
    <tableColumn id="28" xr3:uid="{434FD4CD-C67B-4BD6-B1FA-88BC75148EBF}" name="Receptarie" dataDxfId="31" dataCellStyle="Tabellltext"/>
    <tableColumn id="29" xr3:uid="{5C6F52AC-2603-4C0B-B4B7-DA19DAE2CD8A}" name="Röntgensjuksköterska**" dataDxfId="30" dataCellStyle="Tabellltext"/>
    <tableColumn id="30" xr3:uid="{E7CCC691-ABE2-428B-A8C2-E091E216BC91}" name="Sjukhusfysiker" dataDxfId="29" dataCellStyle="Tabellltext"/>
    <tableColumn id="31" xr3:uid="{92C47C60-A38A-4975-A8D9-3143B25724A0}" name="Sjuksköterska" dataDxfId="28" dataCellStyle="Tabellltext"/>
    <tableColumn id="32" xr3:uid="{B3A79FE9-FF1B-4BB6-95C6-3ADC4F78133D}" name="Tandhygienist" dataDxfId="27" dataCellStyle="Tabellltext"/>
    <tableColumn id="1" xr3:uid="{1177A082-D4C3-49C3-B123-CFDD2116B462}" name="Tandläkare" dataDxfId="26" dataCellStyle="Tabellltext"/>
    <tableColumn id="33" xr3:uid="{658D7072-5EB6-4673-9B85-75E4B4068836}" name="Undersköterska****" dataDxfId="25" dataCellStyle="Tabellltext"/>
  </tableColumns>
  <tableStyleInfo name="1. SoS Tabell blå"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241D5495-162C-47A3-AF34-5F9B55CFE0EA}" name="Tabell1031920212210152324252627" displayName="Tabell1031920212210152324252627" ref="A4:W27" totalsRowShown="0" headerRowCellStyle="Tabell: rad- och kolumnrubrik" dataCellStyle="Tabellltext">
  <autoFilter ref="A4:W27" xr:uid="{C6B7E06D-36BD-4E33-80EF-8417E79088A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2" xr3:uid="{2FBFC040-A0CD-49BB-9E76-6C6D7D13D8EE}" name="Män" dataDxfId="24" dataCellStyle="Tabellltext"/>
    <tableColumn id="5" xr3:uid="{6F910BE8-E223-4866-8D8A-A95D33BEDB61}" name="Apotekare" dataDxfId="23" dataCellStyle="Tabellltext"/>
    <tableColumn id="6" xr3:uid="{802A23CA-4FEB-4DF5-B083-9FB7C7DDA677}" name="Arbetsterapeut" dataDxfId="22" dataCellStyle="Tabellltext"/>
    <tableColumn id="7" xr3:uid="{29FF158F-D715-4DDB-A92F-742C20EBD3AC}" name="Audionom" dataDxfId="21" dataCellStyle="Tabellltext"/>
    <tableColumn id="8" xr3:uid="{C6E91B83-E5BC-4E01-AE1B-9CD53BE81A5B}" name="Biomedicinsk analytiker**" dataDxfId="20" dataCellStyle="Tabellltext"/>
    <tableColumn id="9" xr3:uid="{0ABD503C-13D5-4F77-87DB-AF69BEAD3A67}" name="Barnmorska" dataDxfId="19" dataCellStyle="Tabellltext"/>
    <tableColumn id="18" xr3:uid="{A2E41A41-9700-472D-8F38-319458D56FA8}" name="Dietist**" dataDxfId="18" dataCellStyle="Tabellltext"/>
    <tableColumn id="19" xr3:uid="{66C775C4-C644-47A6-A354-49B7C9FB5F40}" name="Fysioterapeut***" dataDxfId="17" dataCellStyle="Tabellltext"/>
    <tableColumn id="20" xr3:uid="{D9033648-9718-4054-9ED4-71ACBE4551CF}" name="Hälso- och sjukvårdskurator" dataDxfId="16" dataCellStyle="Tabellltext"/>
    <tableColumn id="21" xr3:uid="{AFF15E5B-7918-4F33-81D3-E236E26F6DF6}" name="Kiropraktor" dataDxfId="15" dataCellStyle="Tabellltext"/>
    <tableColumn id="22" xr3:uid="{DB5A3F99-CA7D-46E5-9EC9-F28F1406B529}" name="Logoped" dataDxfId="14" dataCellStyle="Tabellltext"/>
    <tableColumn id="23" xr3:uid="{721DC6C2-AA0E-4C20-8C46-1885C7E2F920}" name="Läkare" dataDxfId="13" dataCellStyle="Tabellltext"/>
    <tableColumn id="24" xr3:uid="{07A7D090-FDF1-4303-8BE0-830D322F52ED}" name="Naprapat" dataDxfId="12" dataCellStyle="Tabellltext"/>
    <tableColumn id="25" xr3:uid="{AF86AE55-FDB4-4145-B5F9-FBBE05D56A23}" name="Optiker" dataDxfId="11" dataCellStyle="Tabellltext"/>
    <tableColumn id="26" xr3:uid="{70467053-A3E4-4169-9E13-A2714E4A545D}" name="Ortopedingenjör**" dataDxfId="10" dataCellStyle="Tabellltext"/>
    <tableColumn id="27" xr3:uid="{30D6152C-FB43-4DAD-95C8-7DC857E0820E}" name="Psykolog" dataDxfId="9" dataCellStyle="Tabellltext"/>
    <tableColumn id="28" xr3:uid="{DB6999E7-456F-4BF8-BA00-3EDA9B927DB3}" name="Receptarie" dataDxfId="8" dataCellStyle="Tabellltext"/>
    <tableColumn id="29" xr3:uid="{04F9A2AC-7D4A-474E-ADCA-686A20F57BDB}" name="Röntgensjuksköterska**" dataDxfId="7" dataCellStyle="Tabellltext"/>
    <tableColumn id="30" xr3:uid="{586A4A84-BA79-4495-841F-5B0CF63761C7}" name="Sjukhusfysiker" dataDxfId="6" dataCellStyle="Tabellltext"/>
    <tableColumn id="31" xr3:uid="{622A3280-AE92-45C0-A5F1-95C9C0E620FB}" name="Sjuksköterska" dataDxfId="5" dataCellStyle="Tabellltext"/>
    <tableColumn id="32" xr3:uid="{44640AD4-A311-4143-B024-F98D52C0A42C}" name="Tandhygienist" dataDxfId="4" dataCellStyle="Tabellltext"/>
    <tableColumn id="1" xr3:uid="{47749BBD-CCB7-4AF4-B37B-3C5F93046CDC}" name="Tandläkare" dataDxfId="3" dataCellStyle="Tabellltext"/>
    <tableColumn id="33" xr3:uid="{BB735A66-BBE2-4FDE-AF80-8B436D314902}" name="Undersköterska****" dataDxfId="2" dataCellStyle="Tabellltext"/>
  </tableColumns>
  <tableStyleInfo name="1. SoS Tabell blå"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6590962-8D2C-4C63-A97D-DE2D3941CE4D}" name="Tabell28" displayName="Tabell28" ref="A2:B134" totalsRowShown="0">
  <autoFilter ref="A2:B134" xr:uid="{2899EE06-7E96-4070-9F19-4745EB8E26BF}"/>
  <tableColumns count="2">
    <tableColumn id="1" xr3:uid="{9E0CD560-C572-4735-AEC7-E405B37187EB}" name="Bilaga. Innehållet i de näringsgrenar som presenteras i rapporten." dataDxfId="1"/>
    <tableColumn id="2" xr3:uid="{C19185FE-53C3-4B12-A6C3-54CFC5022122}" name="Appendix. Detailed list of contents in the industrial branch codes used in the report" dataDxfId="0"/>
  </tableColumns>
  <tableStyleInfo name="1. SoS Tabell blå"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D555A14-E2FA-436E-972C-6FB576106062}" name="Tabell103" displayName="Tabell103" ref="A4:J76" totalsRowShown="0" headerRowCellStyle="Tabell: rad- och kolumnrubrik" dataCellStyle="Tabellltext">
  <autoFilter ref="A4:J76" xr:uid="{2127FBD1-2814-4779-BC84-1D8441973A6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BECEA99D-5272-4A3E-8211-99F421B47D56}" name="Legitimation" dataCellStyle="Tabellltext"/>
    <tableColumn id="2" xr3:uid="{CB7EE006-EB9A-442F-A33D-31042BF81A30}" name="Sverige" dataCellStyle="Tabellltext"/>
    <tableColumn id="3" xr3:uid="{2DB0C2E9-4E27-4FB7-93E5-71125D13D7BC}" name="EU28/EES+Schweiz, exkl Sverige" dataCellStyle="Tabellltext"/>
    <tableColumn id="4" xr3:uid="{8F4466AA-3738-47B3-81A7-5896F8109550}" name="Polen" dataCellStyle="Tabellltext"/>
    <tableColumn id="5" xr3:uid="{83A338F6-FA7F-4009-9231-5B31A4877214}" name="Finland" dataCellStyle="Tabellltext"/>
    <tableColumn id="6" xr3:uid="{FD08FD17-C247-4A6F-969D-0F55A015C232}" name="Danmark" dataCellStyle="Tabellltext"/>
    <tableColumn id="7" xr3:uid="{C7F690D8-D00B-467C-9D57-731B842C109B}" name="Rumänien" dataCellStyle="Tabellltext"/>
    <tableColumn id="8" xr3:uid="{014929E7-1528-4D0F-AABD-CFE8013B9D16}" name="Norge" dataCellStyle="Tabellltext"/>
    <tableColumn id="9" xr3:uid="{A34919F9-BAD2-4ED5-889D-60ACDBBABD15}" name="Tredje land" dataCellStyle="Tabellltext"/>
    <tableColumn id="10" xr3:uid="{D8DCFA60-BDC9-46A6-94A6-9BE6423FC825}" name="Totalt **" dataCellStyle="Tabellltext"/>
  </tableColumns>
  <tableStyleInfo name="1. SoS Tabell blå"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43781C0-1E51-46D7-8F06-C3582F95BAB0}" name="Tabell1034" displayName="Tabell1034" ref="A4:P31" totalsRowShown="0" headerRowCellStyle="Tabell: rad- och kolumnrubrik" dataCellStyle="Tabellltext">
  <autoFilter ref="A4:P31" xr:uid="{E528952A-ECC7-4CC0-BCBF-6215D0C5318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135172AE-73BC-464D-B430-34DEAF5D9501}" name="Legitimation" dataCellStyle="Tabellltext"/>
    <tableColumn id="2" xr3:uid="{52EFFA3F-3AAA-4514-881C-1EB2BDCC41C9}" name="Sverige 2020" dataCellStyle="Tabellltext"/>
    <tableColumn id="3" xr3:uid="{70F1E70F-D79F-472D-B63C-20E53EF4E94C}" name="EU27/EES+Schweiz och Storbrittanien, exkl Sverige 2020" dataCellStyle="Tabellltext"/>
    <tableColumn id="4" xr3:uid="{560F9ADD-4239-4059-8DA7-0C0093B1D0D1}" name="Tredje land 2020" dataCellStyle="Tabellltext"/>
    <tableColumn id="5" xr3:uid="{4B4C63EF-C23F-4A8C-AB66-94BC781CEEE8}" name="Sverige 2021" dataCellStyle="Tabellltext"/>
    <tableColumn id="6" xr3:uid="{F21C339F-0FD1-4CD9-91AE-09FC0FEEF513}" name="EU27/EES+Schweiz, exkl Sverige 2021" dataCellStyle="Tabellltext"/>
    <tableColumn id="7" xr3:uid="{88D989E8-942A-4559-9AFD-21D61255C9C5}" name="Tredje land 2021" dataCellStyle="Tabellltext"/>
    <tableColumn id="8" xr3:uid="{8FA2CCF5-0772-4981-AEB7-9F51CD66BB88}" name="Sverige 2022" dataCellStyle="Tabellltext"/>
    <tableColumn id="9" xr3:uid="{AE8C16E7-BF1B-4E48-BC04-C5181E672007}" name="EU27/EES+Schweiz, exkl Sverige 2022" dataCellStyle="Tabellltext"/>
    <tableColumn id="10" xr3:uid="{5C687AAD-164A-4DC8-B799-6C86BC9D74E1}" name="Tredje land 2022" dataCellStyle="Tabellltext"/>
    <tableColumn id="11" xr3:uid="{4045B10E-AA45-4928-AB77-944086BF1B96}" name="Sverige 2023" dataCellStyle="Tabellltext"/>
    <tableColumn id="12" xr3:uid="{1F8ECF18-9709-4310-8BE8-B73A82A18A8F}" name="EU27/EES+Schweiz, exkl Sverige 2023" dataCellStyle="Tabellltext"/>
    <tableColumn id="13" xr3:uid="{0378B908-4EF5-44E6-94E0-459BE47D17B0}" name="Tredje land 2023" dataCellStyle="Tabellltext"/>
    <tableColumn id="14" xr3:uid="{B5CF9F70-D924-401A-8A3F-C64094456A8C}" name="Sverige 2024" dataCellStyle="Tabellltext"/>
    <tableColumn id="15" xr3:uid="{ACE7E6AF-74C6-47D6-9F7D-CCFFB0EB2182}" name="EU27/EES+Schweiz, exkl Sverige 2024" dataCellStyle="Tabellltext"/>
    <tableColumn id="16" xr3:uid="{14A4A707-AA1F-4349-80F2-A30862556312}" name="Tredje Land 2024" dataCellStyle="Tabellltext"/>
  </tableColumns>
  <tableStyleInfo name="1. SoS Tabell blå"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C491D95-4FBA-4B9B-A140-23D1ADFB0CE2}" name="Tabell10346" displayName="Tabell10346" ref="A4:K97" totalsRowShown="0" headerRowCellStyle="Tabell: rad- och kolumnrubrik" dataCellStyle="Tabellltext">
  <autoFilter ref="A4:K97" xr:uid="{3077B7AA-10E3-4F8C-9E0A-8EC74790FF1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D252DB7-5E28-4C22-B421-C5421E46C5F4}" name="Specialitet" dataCellStyle="Tabellltext"/>
    <tableColumn id="2" xr3:uid="{DFCE543B-AE93-4D77-B8FC-E55C969ECBC3}" name="2020" dataCellStyle="Tabellltext"/>
    <tableColumn id="3" xr3:uid="{C5F9CBF4-579B-4F8E-BECC-7CA6A30C83CE}" name="Därav &lt;65 år 2020" dataCellStyle="Tabellltext"/>
    <tableColumn id="4" xr3:uid="{6DD63E3C-7657-416E-A99B-05DC9DD8964E}" name="2021" dataCellStyle="Tabellltext"/>
    <tableColumn id="5" xr3:uid="{91A63F77-765E-433E-9C01-A18F58BDB1CC}" name="Därav &lt;65 år 2021" dataCellStyle="Tabellltext"/>
    <tableColumn id="6" xr3:uid="{5ADD3CA8-BF32-4EC5-8D6C-C776811E962A}" name="2022" dataCellStyle="Tabellltext"/>
    <tableColumn id="7" xr3:uid="{6AFC6686-D9D1-458B-9CE8-65C8CAB89844}" name="Därav &lt;65 år 2022" dataCellStyle="Tabellltext"/>
    <tableColumn id="8" xr3:uid="{F4CF2864-F9B9-4BAA-8682-F533CFB08F0E}" name="2023" dataCellStyle="Tabellltext"/>
    <tableColumn id="9" xr3:uid="{3EF81C20-C262-4E0D-93E4-5325DF7F7927}" name="Därav &lt;65 år 2023" dataCellStyle="Tabellltext"/>
    <tableColumn id="10" xr3:uid="{08667FC3-7877-4926-865A-F4D8BD95146D}" name="2024" dataCellStyle="Tabellltext"/>
    <tableColumn id="11" xr3:uid="{E72FC660-6460-4136-8EC0-887D54E745C7}" name="Därav &lt;65 år 2024" dataDxfId="109" dataCellStyle="Tabellltext"/>
  </tableColumns>
  <tableStyleInfo name="1. SoS Tabell blå"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ED794ED-2E6B-4110-BEFD-AABF27565F7C}" name="Tabell103467" displayName="Tabell103467" ref="A4:K97" totalsRowShown="0" headerRowCellStyle="Tabell: rad- och kolumnrubrik" dataCellStyle="Tabellltext">
  <autoFilter ref="A4:K97" xr:uid="{594DCDB0-00B9-45C2-BB64-BC7DE496F20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E809142-2352-45E7-B67A-9B0E8F608D88}" name="Specialitet" dataCellStyle="Tabellltext"/>
    <tableColumn id="2" xr3:uid="{4EE3E92D-43D9-4798-82C7-63A3A4021B6F}" name="2020" dataCellStyle="Tabellltext"/>
    <tableColumn id="3" xr3:uid="{564F0B59-EF87-4CB4-8D98-DE2CBDC69BC9}" name="Därav &lt;65 år 2020" dataCellStyle="Tabellltext"/>
    <tableColumn id="4" xr3:uid="{900B6545-E2E2-4D4A-9EF8-93343738FDC5}" name="2021" dataCellStyle="Tabellltext"/>
    <tableColumn id="5" xr3:uid="{CD0B9060-E461-4D7D-AEB3-4416C276C779}" name="Därav &lt;65 år 2021" dataCellStyle="Tabellltext"/>
    <tableColumn id="6" xr3:uid="{E6831E58-3A04-40E3-B0E5-0C2D4F6D60A4}" name="2022" dataCellStyle="Tabellltext"/>
    <tableColumn id="7" xr3:uid="{27067F4E-9B8E-4844-9BF1-604F18BB762C}" name="Därav &lt;65 år 2022" dataCellStyle="Tabellltext"/>
    <tableColumn id="8" xr3:uid="{C8866F24-052E-42AB-A6BE-090E2ABC1863}" name="2023" dataCellStyle="Tabellltext"/>
    <tableColumn id="9" xr3:uid="{67BCBD49-32F0-4312-9E6A-30C679B23055}" name="Därav &lt;65 år 2023" dataCellStyle="Tabellltext"/>
    <tableColumn id="10" xr3:uid="{9CB31ACB-2AC7-4332-BBCA-D0EC166439B4}" name="2024" dataCellStyle="Tabellltext"/>
    <tableColumn id="11" xr3:uid="{58BA3432-C904-4168-A57D-EA2F1658C684}" name="Därav &lt;65 år 2024" dataCellStyle="Tabellltext"/>
  </tableColumns>
  <tableStyleInfo name="1. SoS Tabell blå"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897A24-8200-4794-896F-AEF34AD4A3A5}" name="Tabell1034678" displayName="Tabell1034678" ref="A4:K97" totalsRowShown="0" headerRowCellStyle="Tabell: rad- och kolumnrubrik" dataCellStyle="Tabellltext">
  <autoFilter ref="A4:K97" xr:uid="{BCBA6974-CDE8-4250-93B9-33B858BE2CC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427C7D9-30F7-4C25-B5F6-82AF44B43221}" name="Specialitet" dataCellStyle="Tabellltext"/>
    <tableColumn id="2" xr3:uid="{090AB4F9-E734-4FB2-9BA9-4229B61FFD8B}" name="2020" dataCellStyle="Tabellltext"/>
    <tableColumn id="3" xr3:uid="{9A3A3B31-18CE-4615-99C7-544278A7EDC3}" name="Därav &lt;65 år 2020" dataCellStyle="Tabellltext"/>
    <tableColumn id="4" xr3:uid="{E35BF917-20C2-42F2-8A86-BB924EEF74AA}" name="2021" dataCellStyle="Tabellltext"/>
    <tableColumn id="5" xr3:uid="{C588B946-73C0-4BD6-A88E-466BD64A66CD}" name="Därav &lt;65 år 2021" dataCellStyle="Tabellltext"/>
    <tableColumn id="6" xr3:uid="{887374D6-7A5C-4376-9D82-0D3B3FB6D209}" name="2022" dataCellStyle="Tabellltext"/>
    <tableColumn id="7" xr3:uid="{1FB82397-EF46-4338-80DE-8452A4A4E3DE}" name="Därav &lt;65 år 2022" dataCellStyle="Tabellltext"/>
    <tableColumn id="8" xr3:uid="{F95F1DF5-3871-4046-9D16-F309EA405B5D}" name="2023" dataCellStyle="Tabellltext"/>
    <tableColumn id="9" xr3:uid="{DF0C46B2-C0BB-483D-BEEF-5A9E9D3013C6}" name="Därav &lt;65 år 2023" dataCellStyle="Tabellltext"/>
    <tableColumn id="10" xr3:uid="{195BE668-7DA2-4B18-8F25-2928C3B19F83}" name="2024" dataCellStyle="Tabellltext"/>
    <tableColumn id="11" xr3:uid="{0C7CAC12-CAE6-4983-9DE4-8CB513E6DD9B}" name="Därav &lt;65 år 2024" dataCellStyle="Tabellltext"/>
  </tableColumns>
  <tableStyleInfo name="1. SoS Tabell blå"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9DC7CC-C6DE-4D17-92A9-EFAAE21D3A64}" name="Tabell10346789" displayName="Tabell10346789" ref="A4:E95" totalsRowShown="0" headerRowCellStyle="Tabell: rad- och kolumnrubrik" dataCellStyle="Tabellltext">
  <autoFilter ref="A4:E95" xr:uid="{2A1DBFB5-245D-467C-8AD4-0C11B0574EBC}">
    <filterColumn colId="0" hiddenButton="1"/>
    <filterColumn colId="1" hiddenButton="1"/>
    <filterColumn colId="2" hiddenButton="1"/>
    <filterColumn colId="3" hiddenButton="1"/>
    <filterColumn colId="4" hiddenButton="1"/>
  </autoFilter>
  <tableColumns count="5">
    <tableColumn id="1" xr3:uid="{0FF0BB55-C342-4DD4-B7C2-EA35D9BB8F8F}" name="Specialitet" dataCellStyle="Tabellltext"/>
    <tableColumn id="2" xr3:uid="{F9D8BCB1-7284-4E03-AC1A-ACBA07F90998}" name="Kvinnor" dataCellStyle="Tabellltext"/>
    <tableColumn id="3" xr3:uid="{12F48D09-27DC-4328-A4A8-FA137CE7849E}" name="Män" dataCellStyle="Tabellltext"/>
    <tableColumn id="4" xr3:uid="{4620FDDB-CAD2-4BBE-B768-AAED43907246}" name="Totalt" dataCellStyle="Tabellltext"/>
    <tableColumn id="5" xr3:uid="{997F48F5-3DC2-412B-A61E-5C43C4A81944}" name="Därav antal personer med enbart ett specialistbevis" dataCellStyle="Tabellltext"/>
  </tableColumns>
  <tableStyleInfo name="1. SoS Tabell blå"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DC4B971-FA9E-4D8B-900F-B6897F24BD17}" name="Tabell1034678912" displayName="Tabell1034678912" ref="A4:W31" totalsRowShown="0" headerRowCellStyle="Tabell: rad- och kolumnrubrik" dataCellStyle="Tabellltext">
  <autoFilter ref="A4:W31" xr:uid="{660FEFA5-278E-4FBF-88CE-AE555DE865E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9A3E6490-F1E1-4070-96A1-112B84F8D8CF}" name="Kvinnor och män*" dataCellStyle="Tabellltext"/>
    <tableColumn id="2" xr3:uid="{EC354620-F3D4-4097-B74E-0BE541C80F91}" name="Apotekare" dataDxfId="108" dataCellStyle="Tabellltext"/>
    <tableColumn id="3" xr3:uid="{D128737E-4BD6-4C84-89CB-F37692CD0E6B}" name="Arbetsterapeut" dataDxfId="107" dataCellStyle="Tabellltext"/>
    <tableColumn id="4" xr3:uid="{A8E10394-CEA0-4609-87BC-F9DC4062E3D2}" name="Audionom**" dataDxfId="106" dataCellStyle="Tabellltext"/>
    <tableColumn id="5" xr3:uid="{D18DBCB1-4965-480D-9D27-50FF290D7D13}" name="Barnmorska" dataDxfId="105" dataCellStyle="Tabellltext"/>
    <tableColumn id="14" xr3:uid="{D908214A-B52F-4311-A06A-DC61DFBD037D}" name="Biomedicinsk_x000a_analytiker**" dataDxfId="104" dataCellStyle="Tabellltext"/>
    <tableColumn id="15" xr3:uid="{F6045A7D-B373-4E59-9E39-57AE40965FA5}" name="Dietist**" dataDxfId="103" dataCellStyle="Tabellltext"/>
    <tableColumn id="16" xr3:uid="{C6396E1F-5CCF-4DCD-AD88-5D8CD05CFE8E}" name="Fysioterapeut***" dataCellStyle="Tabellltext"/>
    <tableColumn id="17" xr3:uid="{E196DDC5-98EC-4E15-8E5E-7C823A7E537B}" name="Hälso- och_x000a_sjukvårdskurator**" dataCellStyle="Tabellltext"/>
    <tableColumn id="18" xr3:uid="{862F4906-4B7E-4CDC-A91F-B79AD8CDF092}" name="Kiropraktor" dataCellStyle="Tabellltext"/>
    <tableColumn id="19" xr3:uid="{37511185-AF29-4681-BDCB-F6969CA7D4B7}" name="Logoped" dataCellStyle="Tabellltext"/>
    <tableColumn id="20" xr3:uid="{441C8F7B-8AA6-4C98-BE2E-AC2112AE168F}" name="Läkare" dataCellStyle="Tabellltext"/>
    <tableColumn id="21" xr3:uid="{CDFC89B2-11B8-4070-9CEE-C8F5B935E22E}" name="Naprapat" dataCellStyle="Tabellltext"/>
    <tableColumn id="22" xr3:uid="{E2C08050-F0ED-44D3-AF73-1FB8F817B179}" name="Optiker" dataCellStyle="Tabellltext"/>
    <tableColumn id="23" xr3:uid="{8E056C36-51D2-4846-BEFA-26F50FB69AF0}" name="Ortopedingenjör**" dataCellStyle="Tabellltext"/>
    <tableColumn id="24" xr3:uid="{C5E8304F-1315-4B58-AA0E-E0D5E97A6302}" name="Psykolog" dataCellStyle="Tabellltext"/>
    <tableColumn id="25" xr3:uid="{D2733DF8-DFDD-4AF6-BA7E-10E7A33DCDE0}" name="Receptarie" dataCellStyle="Tabellltext"/>
    <tableColumn id="26" xr3:uid="{65A28D7E-3634-4DFB-8DFC-8D96CE393CD9}" name="Röntgensjuksköterska**" dataCellStyle="Tabellltext"/>
    <tableColumn id="27" xr3:uid="{D2FCA6AB-7025-422F-AA91-BD564E52F848}" name="Sjukhusfysiker" dataCellStyle="Tabellltext"/>
    <tableColumn id="28" xr3:uid="{BBCBCF64-94FF-4606-B9D3-7F4942EDC4B1}" name="Sjuksköterska" dataCellStyle="Tabellltext"/>
    <tableColumn id="29" xr3:uid="{ACCAD96B-7652-4415-BB85-C38D152B9D3B}" name="Tandhygienist" dataCellStyle="Tabellltext"/>
    <tableColumn id="30" xr3:uid="{4DF917DD-D2AE-4C66-B2F6-B9D3BE4BF1BE}" name="Tandläkare" dataCellStyle="Tabellltext"/>
    <tableColumn id="6" xr3:uid="{85148801-0F7D-4EB3-B47A-E25D60EC9B3F}" name="Undersköterska****" dataCellStyle="Tabellltext"/>
  </tableColumns>
  <tableStyleInfo name="1. SoS Tabell blå" showFirstColumn="0" showLastColumn="0" showRowStripes="1" showColumnStripes="0"/>
</table>
</file>

<file path=xl/theme/theme1.xml><?xml version="1.0" encoding="utf-8"?>
<a:theme xmlns:a="http://schemas.openxmlformats.org/drawingml/2006/main" name="Egna färger (ppt)">
  <a:themeElements>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bodyPr vert="horz" lIns="0" tIns="45720" rIns="91440" bIns="45720" rtlCol="0" anchor="t">
        <a:normAutofit/>
      </a:bodyPr>
      <a:lstStyle>
        <a:defPPr algn="l">
          <a:defRPr dirty="0"/>
        </a:defPPr>
      </a:lstStyle>
    </a:txDef>
  </a:objectDefaults>
  <a:extraClrSchemeLst/>
  <a:custClrLst>
    <a:custClr name="SoS Mörkblå 1">
      <a:srgbClr val="112B43"/>
    </a:custClr>
    <a:custClr name="SoS Mörkblå 2">
      <a:srgbClr val="11385A"/>
    </a:custClr>
    <a:custClr name="SoS Blå 1">
      <a:srgbClr val="005892"/>
    </a:custClr>
    <a:custClr name="SoS Blå 2">
      <a:srgbClr val="017CC0"/>
    </a:custClr>
    <a:custClr name="SoS Ljusblå 1">
      <a:srgbClr val="DBEEF5"/>
    </a:custClr>
    <a:custClr name="SoS Ljusblå 2">
      <a:srgbClr val="EBF6F9"/>
    </a:custClr>
    <a:custClr name="Vit">
      <a:srgbClr val="FFFFFF"/>
    </a:custClr>
    <a:custClr name="Vit">
      <a:srgbClr val="FFFFFF"/>
    </a:custClr>
    <a:custClr name="SoS Beige 1">
      <a:srgbClr val="F7F1E7"/>
    </a:custClr>
    <a:custClr name="Sos Beige 2">
      <a:srgbClr val="FCFAF5"/>
    </a:custClr>
    <a:custClr name="SoS Gul 1">
      <a:srgbClr val="B27B2A"/>
    </a:custClr>
    <a:custClr name="SoS Gul 2">
      <a:srgbClr val="ECB94F"/>
    </a:custClr>
    <a:custClr name="SoS Gul 3">
      <a:srgbClr val="F9E0A7"/>
    </a:custClr>
    <a:custClr name="SoS Lila 1">
      <a:srgbClr val="AB37A6"/>
    </a:custClr>
    <a:custClr name="SoS Lila 2">
      <a:srgbClr val="BE67C0"/>
    </a:custClr>
    <a:custClr name="SoS Lila 3">
      <a:srgbClr val="ECCFE9"/>
    </a:custClr>
    <a:custClr name="Vit">
      <a:srgbClr val="FFFFFF"/>
    </a:custClr>
    <a:custClr name="Vit">
      <a:srgbClr val="FFFFFF"/>
    </a:custClr>
    <a:custClr name="Vit">
      <a:srgbClr val="FFFFFF"/>
    </a:custClr>
    <a:custClr name="Vit">
      <a:srgbClr val="FFFFFF"/>
    </a:custClr>
    <a:custClr name="SoS Grön 1">
      <a:srgbClr val="008276"/>
    </a:custClr>
    <a:custClr name="SoS Grön 2">
      <a:srgbClr val="00A380"/>
    </a:custClr>
    <a:custClr name="SoS Grön 3">
      <a:srgbClr val="79D3C5"/>
    </a:custClr>
    <a:custClr name="SoS Orange 1">
      <a:srgbClr val="C85135"/>
    </a:custClr>
    <a:custClr name="SoS Orange 2">
      <a:srgbClr val="EB805F"/>
    </a:custClr>
    <a:custClr name="SoS Orange 3">
      <a:srgbClr val="F7CAAC"/>
    </a:custClr>
  </a:custClrLst>
  <a:extLst>
    <a:ext uri="{05A4C25C-085E-4340-85A3-A5531E510DB2}">
      <thm15:themeFamily xmlns:thm15="http://schemas.microsoft.com/office/thememl/2012/main" name="Egna färger (ppt)" id="{AFB5DAB0-28A3-4308-B3F2-86DD05AC7D61}" vid="{70C6B1D6-D075-4BE2-B2BB-6B5224F2B428}"/>
    </a:ext>
  </a:extLst>
</a:theme>
</file>

<file path=xl/theme/themeOverride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Anpassat 12">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0563C1"/>
    </a:folHlink>
  </a:clrScheme>
  <a:fontScheme name="PPT SoS">
    <a:majorFont>
      <a:latin typeface="Noto Sans"/>
      <a:ea typeface=""/>
      <a:cs typeface=""/>
    </a:majorFont>
    <a:minorFont>
      <a:latin typeface="Noto San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SoS">
    <a:dk1>
      <a:srgbClr val="000000"/>
    </a:dk1>
    <a:lt1>
      <a:srgbClr val="FFFFFF"/>
    </a:lt1>
    <a:dk2>
      <a:srgbClr val="F8F2E8"/>
    </a:dk2>
    <a:lt2>
      <a:srgbClr val="FCFAF7"/>
    </a:lt2>
    <a:accent1>
      <a:srgbClr val="002B45"/>
    </a:accent1>
    <a:accent2>
      <a:srgbClr val="00385C"/>
    </a:accent2>
    <a:accent3>
      <a:srgbClr val="005892"/>
    </a:accent3>
    <a:accent4>
      <a:srgbClr val="017CC1"/>
    </a:accent4>
    <a:accent5>
      <a:srgbClr val="DBF0F6"/>
    </a:accent5>
    <a:accent6>
      <a:srgbClr val="EBFAFC"/>
    </a:accent6>
    <a:hlink>
      <a:srgbClr val="0563C1"/>
    </a:hlink>
    <a:folHlink>
      <a:srgbClr val="954F72"/>
    </a:folHlink>
  </a:clrScheme>
  <a:fontScheme name="XL diagram SoS">
    <a:majorFont>
      <a:latin typeface="Noto Sans"/>
      <a:ea typeface=""/>
      <a:cs typeface=""/>
    </a:majorFont>
    <a:minorFont>
      <a:latin typeface="Noto Sans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ocialstyrelsen.se/en/statistics-and-data/statistics" TargetMode="External"/><Relationship Id="rId1" Type="http://schemas.openxmlformats.org/officeDocument/2006/relationships/hyperlink" Target="https://www.socialstyrelsen.se/statistik-och-data/statistik/alla-statistikamnen/halso-och-sjukvardspersonal/"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ikael.ohlin@socialstyrelsen.se" TargetMode="External"/></Relationships>
</file>

<file path=xl/worksheets/_rels/sheet20.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30.xml"/><Relationship Id="rId2" Type="http://schemas.openxmlformats.org/officeDocument/2006/relationships/hyperlink" Target="https://www.scb.se/en/documentation/classifications-and-standards/swedish-standard-industrial-classification-sni/" TargetMode="External"/><Relationship Id="rId1" Type="http://schemas.openxmlformats.org/officeDocument/2006/relationships/hyperlink" Target="https://www.scb.se/dokumentation/klassifikationer-och-standarder/standard-for-svensk-naringsgrensindelning-sni/" TargetMode="External"/><Relationship Id="rId4" Type="http://schemas.openxmlformats.org/officeDocument/2006/relationships/table" Target="../tables/table2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03B47-31F7-4CDC-ABE2-780968E951FB}">
  <sheetPr codeName="Blad2">
    <tabColor theme="2" tint="-9.9978637043366805E-2"/>
  </sheetPr>
  <dimension ref="A1:R33"/>
  <sheetViews>
    <sheetView tabSelected="1" zoomScaleNormal="100" workbookViewId="0"/>
  </sheetViews>
  <sheetFormatPr defaultColWidth="9.33203125" defaultRowHeight="13.5" customHeight="1"/>
  <cols>
    <col min="1" max="1" width="29.5" style="2" customWidth="1"/>
    <col min="2" max="2" width="176.5" style="2" customWidth="1"/>
    <col min="3" max="3" width="56.6640625" style="2" customWidth="1"/>
    <col min="4" max="4" width="20.5" style="2" bestFit="1" customWidth="1"/>
    <col min="5" max="16" width="8.1640625" style="2" customWidth="1"/>
    <col min="17" max="16384" width="9.33203125" style="2"/>
  </cols>
  <sheetData>
    <row r="1" spans="1:18" ht="46.9" customHeight="1">
      <c r="A1" s="42" t="s">
        <v>911</v>
      </c>
    </row>
    <row r="2" spans="1:18" ht="17.25" customHeight="1">
      <c r="A2" s="17" t="s">
        <v>1046</v>
      </c>
      <c r="B2" s="20"/>
      <c r="C2" s="17" t="s">
        <v>1047</v>
      </c>
      <c r="D2" s="3"/>
      <c r="E2" s="3"/>
      <c r="F2" s="3"/>
      <c r="G2" s="3"/>
      <c r="H2" s="3"/>
      <c r="I2" s="3"/>
      <c r="J2" s="3"/>
      <c r="K2" s="3"/>
    </row>
    <row r="3" spans="1:18" ht="17.25" customHeight="1">
      <c r="A3" s="23" t="s">
        <v>4</v>
      </c>
      <c r="B3" s="30" t="s">
        <v>293</v>
      </c>
      <c r="C3" s="22" t="s">
        <v>294</v>
      </c>
      <c r="D3" s="3"/>
      <c r="E3" s="3"/>
      <c r="F3" s="3"/>
      <c r="G3" s="3"/>
      <c r="H3" s="3"/>
      <c r="I3" s="3"/>
      <c r="J3" s="3"/>
      <c r="K3" s="3"/>
    </row>
    <row r="4" spans="1:18" ht="17.25" customHeight="1">
      <c r="A4" s="30" t="s">
        <v>8</v>
      </c>
      <c r="B4" s="21"/>
      <c r="C4" s="21"/>
      <c r="D4" s="3"/>
      <c r="E4" s="3"/>
      <c r="F4" s="4"/>
      <c r="G4" s="3"/>
      <c r="H4" s="3"/>
      <c r="I4" s="3"/>
      <c r="J4" s="3"/>
      <c r="K4" s="3"/>
    </row>
    <row r="5" spans="1:18" ht="15">
      <c r="A5" s="31" t="s">
        <v>9</v>
      </c>
      <c r="B5" s="21"/>
      <c r="C5" s="21"/>
      <c r="D5" s="6"/>
      <c r="E5" s="5"/>
      <c r="F5" s="5"/>
      <c r="G5" s="5"/>
      <c r="H5" s="5"/>
      <c r="I5" s="5"/>
      <c r="J5" s="3"/>
      <c r="K5" s="3"/>
    </row>
    <row r="6" spans="1:18" ht="15">
      <c r="A6" s="31" t="s">
        <v>18</v>
      </c>
      <c r="B6" s="21"/>
      <c r="C6" s="21"/>
      <c r="D6" s="6"/>
      <c r="E6" s="5"/>
      <c r="F6" s="5"/>
      <c r="G6" s="8"/>
      <c r="H6" s="5"/>
      <c r="I6" s="5"/>
      <c r="J6" s="3"/>
      <c r="K6" s="3"/>
      <c r="L6" s="3"/>
      <c r="M6" s="3"/>
      <c r="N6" s="3"/>
      <c r="O6" s="3"/>
      <c r="P6" s="3"/>
      <c r="Q6" s="3"/>
      <c r="R6" s="3"/>
    </row>
    <row r="7" spans="1:18" ht="15">
      <c r="A7" s="31" t="s">
        <v>19</v>
      </c>
      <c r="B7" s="21"/>
      <c r="C7" s="21"/>
      <c r="D7" s="6"/>
      <c r="E7" s="5"/>
      <c r="F7" s="5"/>
      <c r="G7" s="8"/>
      <c r="H7" s="5"/>
      <c r="I7" s="5"/>
      <c r="J7" s="3"/>
      <c r="K7" s="3"/>
      <c r="L7" s="3"/>
      <c r="M7" s="3"/>
      <c r="N7" s="3"/>
      <c r="O7" s="3"/>
      <c r="P7" s="3"/>
      <c r="Q7" s="3"/>
      <c r="R7" s="3"/>
    </row>
    <row r="8" spans="1:18" ht="15">
      <c r="A8" s="31" t="s">
        <v>10</v>
      </c>
      <c r="B8" s="21"/>
      <c r="C8" s="21"/>
      <c r="D8" s="9"/>
      <c r="E8" s="9"/>
      <c r="F8" s="11"/>
      <c r="G8" s="9"/>
      <c r="H8" s="9"/>
      <c r="I8" s="9"/>
      <c r="J8" s="3"/>
      <c r="K8" s="3"/>
      <c r="L8" s="3"/>
      <c r="M8" s="3"/>
      <c r="N8" s="3"/>
      <c r="O8" s="3"/>
      <c r="P8" s="3"/>
      <c r="Q8" s="3"/>
      <c r="R8" s="3"/>
    </row>
    <row r="9" spans="1:18" ht="15">
      <c r="A9" s="74" t="s">
        <v>1071</v>
      </c>
      <c r="B9" s="47" t="s">
        <v>1023</v>
      </c>
      <c r="C9" s="48" t="s">
        <v>1087</v>
      </c>
      <c r="D9" s="9"/>
      <c r="E9" s="9"/>
      <c r="F9" s="11"/>
      <c r="G9" s="9"/>
      <c r="H9" s="9"/>
      <c r="I9" s="9"/>
      <c r="J9" s="3"/>
      <c r="K9" s="3"/>
      <c r="L9" s="3"/>
      <c r="M9" s="3"/>
      <c r="N9" s="3"/>
      <c r="O9" s="3"/>
      <c r="P9" s="3"/>
      <c r="Q9" s="3"/>
      <c r="R9" s="3"/>
    </row>
    <row r="10" spans="1:18" ht="13.5" customHeight="1">
      <c r="A10" s="74" t="s">
        <v>1072</v>
      </c>
      <c r="B10" s="47" t="s">
        <v>1049</v>
      </c>
      <c r="C10" s="48" t="s">
        <v>1051</v>
      </c>
      <c r="E10" s="3"/>
      <c r="F10" s="3"/>
      <c r="H10" s="5"/>
      <c r="I10" s="5"/>
      <c r="J10" s="3"/>
      <c r="K10" s="3"/>
      <c r="L10" s="5"/>
      <c r="M10" s="5"/>
      <c r="N10" s="5"/>
      <c r="O10" s="5"/>
      <c r="P10" s="3"/>
      <c r="Q10" s="3"/>
      <c r="R10" s="3"/>
    </row>
    <row r="11" spans="1:18" ht="13.5" customHeight="1">
      <c r="A11" s="74" t="s">
        <v>928</v>
      </c>
      <c r="B11" s="47" t="s">
        <v>1050</v>
      </c>
      <c r="C11" s="48" t="s">
        <v>930</v>
      </c>
      <c r="E11" s="5"/>
      <c r="F11" s="5"/>
      <c r="G11" s="5"/>
      <c r="H11" s="5"/>
      <c r="I11" s="5"/>
      <c r="J11" s="3"/>
      <c r="K11" s="5"/>
      <c r="L11" s="5"/>
      <c r="M11" s="5"/>
      <c r="N11" s="5"/>
      <c r="O11" s="5"/>
      <c r="P11" s="3"/>
      <c r="Q11" s="3"/>
      <c r="R11" s="3"/>
    </row>
    <row r="12" spans="1:18" ht="13.5" customHeight="1">
      <c r="A12" s="74" t="s">
        <v>931</v>
      </c>
      <c r="B12" s="47" t="s">
        <v>932</v>
      </c>
      <c r="C12" s="48" t="s">
        <v>933</v>
      </c>
      <c r="E12" s="5"/>
      <c r="F12" s="5"/>
      <c r="G12" s="5"/>
      <c r="H12" s="5"/>
      <c r="I12" s="5"/>
      <c r="J12" s="3"/>
      <c r="K12" s="5"/>
      <c r="L12" s="5"/>
      <c r="M12" s="5"/>
      <c r="N12" s="5"/>
      <c r="O12" s="5"/>
      <c r="P12" s="3"/>
      <c r="Q12" s="3"/>
      <c r="R12" s="3"/>
    </row>
    <row r="13" spans="1:18" ht="15">
      <c r="A13" s="75" t="s">
        <v>948</v>
      </c>
      <c r="B13" s="47" t="s">
        <v>949</v>
      </c>
      <c r="C13" s="48" t="s">
        <v>950</v>
      </c>
      <c r="E13" s="5"/>
      <c r="F13" s="5"/>
      <c r="G13" s="5"/>
      <c r="H13" s="5"/>
      <c r="I13" s="5"/>
      <c r="J13" s="3"/>
      <c r="K13" s="5"/>
      <c r="L13" s="3"/>
      <c r="M13" s="3"/>
      <c r="N13" s="3"/>
      <c r="O13" s="3"/>
      <c r="P13" s="3"/>
      <c r="Q13" s="3"/>
      <c r="R13" s="3"/>
    </row>
    <row r="14" spans="1:18" ht="13.5" customHeight="1">
      <c r="A14" s="74" t="s">
        <v>951</v>
      </c>
      <c r="B14" s="47" t="s">
        <v>952</v>
      </c>
      <c r="C14" s="48" t="s">
        <v>953</v>
      </c>
      <c r="E14" s="3"/>
      <c r="F14" s="3"/>
      <c r="H14" s="5"/>
      <c r="I14" s="5"/>
      <c r="J14" s="3"/>
      <c r="K14" s="3"/>
      <c r="L14" s="3"/>
      <c r="M14" s="3"/>
      <c r="N14" s="3"/>
      <c r="O14" s="3"/>
      <c r="P14" s="3"/>
      <c r="Q14" s="3"/>
      <c r="R14" s="3"/>
    </row>
    <row r="15" spans="1:18" ht="13.5" customHeight="1">
      <c r="A15" s="74" t="s">
        <v>957</v>
      </c>
      <c r="B15" s="47" t="s">
        <v>958</v>
      </c>
      <c r="C15" s="48" t="s">
        <v>959</v>
      </c>
      <c r="E15" s="5"/>
      <c r="F15" s="5"/>
      <c r="G15" s="5"/>
      <c r="H15" s="5"/>
      <c r="I15" s="5"/>
      <c r="J15" s="3"/>
      <c r="K15" s="3"/>
    </row>
    <row r="16" spans="1:18" ht="13.5" customHeight="1">
      <c r="A16" s="74" t="s">
        <v>1073</v>
      </c>
      <c r="B16" s="47" t="s">
        <v>1055</v>
      </c>
      <c r="C16" s="48" t="s">
        <v>1025</v>
      </c>
      <c r="E16" s="5"/>
      <c r="F16" s="5"/>
      <c r="G16" s="5"/>
      <c r="H16" s="5"/>
      <c r="I16" s="5"/>
      <c r="J16" s="3"/>
      <c r="K16" s="3"/>
    </row>
    <row r="17" spans="1:11" ht="15">
      <c r="A17" s="74" t="s">
        <v>1074</v>
      </c>
      <c r="B17" s="47" t="s">
        <v>1056</v>
      </c>
      <c r="C17" s="48" t="s">
        <v>1026</v>
      </c>
      <c r="D17" s="5"/>
      <c r="E17" s="5"/>
      <c r="F17" s="5"/>
      <c r="G17" s="5"/>
      <c r="H17" s="5"/>
      <c r="I17" s="5"/>
      <c r="J17" s="3"/>
      <c r="K17" s="3"/>
    </row>
    <row r="18" spans="1:11" ht="13.5" customHeight="1">
      <c r="A18" s="74" t="s">
        <v>1075</v>
      </c>
      <c r="B18" s="47" t="s">
        <v>1057</v>
      </c>
      <c r="C18" s="48" t="s">
        <v>1027</v>
      </c>
      <c r="D18" s="5"/>
      <c r="E18" s="5"/>
      <c r="F18" s="5"/>
      <c r="G18" s="5"/>
      <c r="H18" s="5"/>
      <c r="I18" s="5"/>
      <c r="J18" s="3"/>
      <c r="K18" s="3"/>
    </row>
    <row r="19" spans="1:11" ht="13.5" customHeight="1">
      <c r="A19" s="74" t="s">
        <v>1076</v>
      </c>
      <c r="B19" s="47" t="s">
        <v>1058</v>
      </c>
      <c r="C19" s="48" t="s">
        <v>1028</v>
      </c>
      <c r="D19" s="5"/>
      <c r="E19" s="5"/>
      <c r="F19" s="5"/>
      <c r="G19" s="5"/>
      <c r="H19" s="5"/>
      <c r="I19" s="5"/>
      <c r="J19" s="3"/>
      <c r="K19" s="3"/>
    </row>
    <row r="20" spans="1:11" ht="13.5" customHeight="1">
      <c r="A20" s="74" t="s">
        <v>1077</v>
      </c>
      <c r="B20" s="47" t="s">
        <v>1059</v>
      </c>
      <c r="C20" s="48" t="s">
        <v>1029</v>
      </c>
      <c r="D20" s="5"/>
      <c r="E20" s="5"/>
      <c r="F20" s="5"/>
      <c r="G20" s="5"/>
      <c r="H20" s="5"/>
      <c r="I20" s="5"/>
      <c r="J20" s="3"/>
      <c r="K20" s="3"/>
    </row>
    <row r="21" spans="1:11" ht="13.5" customHeight="1">
      <c r="A21" s="74" t="s">
        <v>1078</v>
      </c>
      <c r="B21" s="47" t="s">
        <v>1060</v>
      </c>
      <c r="C21" s="48" t="s">
        <v>1030</v>
      </c>
      <c r="D21" s="7"/>
      <c r="E21" s="7"/>
      <c r="F21" s="7"/>
      <c r="G21" s="7"/>
      <c r="H21" s="7"/>
      <c r="I21" s="7"/>
    </row>
    <row r="22" spans="1:11" ht="13.5" customHeight="1">
      <c r="A22" s="74" t="s">
        <v>296</v>
      </c>
      <c r="B22" s="47" t="s">
        <v>963</v>
      </c>
      <c r="C22" s="48" t="s">
        <v>964</v>
      </c>
      <c r="D22" s="7"/>
      <c r="E22" s="7"/>
      <c r="F22" s="7"/>
      <c r="G22" s="7"/>
      <c r="H22" s="7"/>
      <c r="I22" s="7"/>
    </row>
    <row r="23" spans="1:11" ht="13.5" customHeight="1">
      <c r="A23" s="74" t="s">
        <v>297</v>
      </c>
      <c r="B23" s="47" t="s">
        <v>965</v>
      </c>
      <c r="C23" s="48" t="s">
        <v>966</v>
      </c>
      <c r="D23" s="7"/>
      <c r="E23" s="7"/>
      <c r="F23" s="7"/>
      <c r="G23" s="7"/>
      <c r="H23" s="7"/>
      <c r="I23" s="7"/>
    </row>
    <row r="24" spans="1:11" ht="13.5" customHeight="1">
      <c r="A24" s="74" t="s">
        <v>298</v>
      </c>
      <c r="B24" s="47" t="s">
        <v>971</v>
      </c>
      <c r="C24" s="48" t="s">
        <v>972</v>
      </c>
      <c r="D24" s="7"/>
      <c r="E24" s="7"/>
      <c r="F24" s="7"/>
      <c r="G24" s="7"/>
      <c r="H24" s="7"/>
      <c r="I24" s="7"/>
    </row>
    <row r="25" spans="1:11" ht="13.5" customHeight="1">
      <c r="A25" s="74" t="s">
        <v>1079</v>
      </c>
      <c r="B25" s="47" t="s">
        <v>1093</v>
      </c>
      <c r="C25" s="48" t="s">
        <v>1107</v>
      </c>
      <c r="D25" s="7"/>
      <c r="E25" s="7"/>
      <c r="F25" s="7"/>
      <c r="G25" s="7"/>
      <c r="H25" s="7"/>
      <c r="I25" s="7"/>
    </row>
    <row r="26" spans="1:11" ht="13.5" customHeight="1">
      <c r="A26" s="74" t="s">
        <v>1031</v>
      </c>
      <c r="B26" s="47" t="s">
        <v>1094</v>
      </c>
      <c r="C26" s="48" t="s">
        <v>1106</v>
      </c>
      <c r="D26" s="7"/>
      <c r="E26" s="7"/>
      <c r="F26" s="7"/>
      <c r="G26" s="7"/>
      <c r="H26" s="7"/>
      <c r="I26" s="7"/>
    </row>
    <row r="27" spans="1:11" ht="13.5" customHeight="1">
      <c r="A27" s="74" t="s">
        <v>976</v>
      </c>
      <c r="B27" s="47" t="s">
        <v>1095</v>
      </c>
      <c r="C27" s="48" t="s">
        <v>1105</v>
      </c>
      <c r="D27" s="7"/>
      <c r="E27" s="7"/>
      <c r="F27" s="7"/>
      <c r="G27" s="7"/>
      <c r="H27" s="7"/>
      <c r="I27" s="7"/>
    </row>
    <row r="28" spans="1:11" ht="13.5" customHeight="1">
      <c r="A28" s="74" t="s">
        <v>977</v>
      </c>
      <c r="B28" s="47" t="s">
        <v>1096</v>
      </c>
      <c r="C28" s="48" t="s">
        <v>1104</v>
      </c>
    </row>
    <row r="29" spans="1:11" ht="13.5" customHeight="1">
      <c r="A29" s="74" t="s">
        <v>978</v>
      </c>
      <c r="B29" s="47" t="s">
        <v>1097</v>
      </c>
      <c r="C29" s="48" t="s">
        <v>1103</v>
      </c>
    </row>
    <row r="30" spans="1:11" ht="13.5" customHeight="1">
      <c r="A30" s="74" t="s">
        <v>299</v>
      </c>
      <c r="B30" s="47" t="s">
        <v>1061</v>
      </c>
      <c r="C30" s="48" t="s">
        <v>1052</v>
      </c>
    </row>
    <row r="31" spans="1:11" ht="13.5" customHeight="1">
      <c r="A31" s="74" t="s">
        <v>300</v>
      </c>
      <c r="B31" s="47" t="s">
        <v>1062</v>
      </c>
      <c r="C31" s="48" t="s">
        <v>1053</v>
      </c>
    </row>
    <row r="32" spans="1:11" ht="13.5" customHeight="1">
      <c r="A32" s="74" t="s">
        <v>301</v>
      </c>
      <c r="B32" s="47" t="s">
        <v>1063</v>
      </c>
      <c r="C32" s="48" t="s">
        <v>1054</v>
      </c>
    </row>
    <row r="33" spans="1:3" ht="13.5" customHeight="1">
      <c r="A33" s="31" t="s">
        <v>569</v>
      </c>
      <c r="B33" s="47" t="s">
        <v>302</v>
      </c>
      <c r="C33" s="48" t="s">
        <v>570</v>
      </c>
    </row>
  </sheetData>
  <hyperlinks>
    <hyperlink ref="A8" location="'Ordlista - List of terms'!A1" display="Ordlista - List of Terms" xr:uid="{FC1E47A4-9DB4-4FC3-B0B6-0E2678A78EBA}"/>
    <hyperlink ref="A5" location="'Mer information'!A1" display="Mer information" xr:uid="{260BAA04-8A65-4E71-9B42-44DABFF4168E}"/>
    <hyperlink ref="A6" location="'Om statistiken'!A1" display="Ordlista - List of Terms" xr:uid="{B377AA34-4F12-4300-A35D-375A8255BD45}"/>
    <hyperlink ref="A7" location="'Definitioner och mått'!A1" display="Definitioner och mått" xr:uid="{B014F01F-D3D5-49B9-ADE4-6E5BFFFA2867}"/>
    <hyperlink ref="A9" location="'1. Leg. &amp; yrkesbevis 2020-2024'!A1" display="'1. Leg. &amp; yrkesbevis 2020-2024'!A1" xr:uid="{D7A2FADB-1162-4F7A-B370-9B8A7B686E58}"/>
    <hyperlink ref="A10" location="'2.1 Leg. &amp; yrkesbevis, utb.land'!A1" display="2.1 Leg. &amp; yrkesbevis, utb.land" xr:uid="{FDB318CF-5B26-4A9C-87E3-DC025CBC9A3E}"/>
    <hyperlink ref="A11" location="'2.2 Legit. utb.land 2020–2024'!A1" display="2.2 Legit. utb.land 2020–2024" xr:uid="{5D69C75F-29F7-4975-BD47-3F90EEE15934}"/>
    <hyperlink ref="A12" location="'3.1 Specialistbevis 2020–2024'!A1" display="3.1 Specialistbevis 2020–2024" xr:uid="{80F94BE6-2119-4649-8993-EA20B2ED4E74}"/>
    <hyperlink ref="A13" location="'3.2 Spec.bevis kv. 2020-2024'!A1" display="3.2 Spec.bevis kv. 2020-2024" xr:uid="{2C67BA00-9B67-4DE9-B5C5-9954D6FC0DAE}"/>
    <hyperlink ref="A14" location="'3.3 Spec.bevis män 2020-2024'!A1" display="3.3 Spec.bevis män 2020-2024" xr:uid="{54C32B47-99D8-43C8-BE83-8EC6382C9295}"/>
    <hyperlink ref="A15" location="'4. Specialistbevis 2024'!A1" display="4. Specialistbevis 2024" xr:uid="{0D65335A-6397-4C6F-AD65-D3743CF4D9FB}"/>
    <hyperlink ref="A16" location="'5.1 Arbetsmarknadsstatus'!A1" display="5.1 Arbetsmarknadsstatus" xr:uid="{DF1979DC-7B80-461A-9B4E-51BB71DC42AC}"/>
    <hyperlink ref="A19" location="'6.1 Ej pensionerade '!A1" display="6.1 Ej pensionerade" xr:uid="{3D166F94-DEB0-4A9F-8C2A-AA6A56576F25}"/>
    <hyperlink ref="A20" location="'6.2 Ej pensionerade  kv. '!A1" display="6.2 Ej pensionerade kv. " xr:uid="{D934CCCE-09ED-4473-807E-3598E3414A82}"/>
    <hyperlink ref="A21" location="'6.3 Ej pensionerade . män '!A1" display="6.3 Ej pensionerade män " xr:uid="{FFDEC2E2-6428-4830-945F-E3855C533235}"/>
    <hyperlink ref="A22" location="'7.1 Arbetsm.status psykoterap.'!A1" display="'7.1 Arbetsm.status psykoterap.'!A1" xr:uid="{5DA31022-DC6C-4890-9B2B-EFE9B9B2CC87}"/>
    <hyperlink ref="A23" location="'7.2 Arbetsm. psykoterap. kv.'!A1" display="'7.2 Arbetsm. psykoterap. kv.'!A1" xr:uid="{127BA6D0-249F-40E1-9A8B-8477C1877D3C}"/>
    <hyperlink ref="A24" location="'7.3 Arbetsm. psykoterap. män'!A1" display="'7.3 Arbetsm. psykoterap. män'!A1" xr:uid="{4BAA011F-E825-4F6C-A512-33A660537E85}"/>
    <hyperlink ref="A25" location="'8. Syssel. leg. yrkeb. 2019–23'!A1" display="8. Syssel. leg. yrkesb. 2019–23" xr:uid="{91F4B4CB-F7F9-4601-A77C-1198E5214761}"/>
    <hyperlink ref="A26" location="'9. Syssels. psykoterap. 2019–23'!A1" display="9. Syssels. psykoterap. 2019–23" xr:uid="{0B94524E-9ADD-4675-A3BE-1FC8178941CB}"/>
    <hyperlink ref="A27" location="'10.1 Yrkesverksamma 2019-2023'!A1" display="10.1 Yrkesverksamma 2019-2023" xr:uid="{B00F1A77-AC02-4190-9626-0126C97C49C4}"/>
    <hyperlink ref="A28" location="'10.2 Yrkesverks. kv. 2019–2023'!A1" display="10.2 Yrkesverks. kv. 2019–2023" xr:uid="{F7E9EDDE-3663-467A-A705-EB9E952705ED}"/>
    <hyperlink ref="A29" location="'10.3 Yrkesverks. män 2019–2023'!A1" display="10.3 Yrkesverks. män  2019–2023" xr:uid="{21AA9BB2-796D-4720-ADF4-F9625759D8B0}"/>
    <hyperlink ref="A30" location="'11.1 Yrkesverksamma per 100000'!A1" display="'11.1 Yrkesverksamma per 100000'!A1" xr:uid="{931B7CAA-7D0F-4DBA-A3D1-F1E9DD5A3D76}"/>
    <hyperlink ref="A31" location="'11.2 Yrkesverks. per 100000 kv.'!A1" display="'11.2 Yrkesverks. per 100000 kv.'!A1" xr:uid="{0CA1C338-C5C4-4E13-A430-609D3DE83F83}"/>
    <hyperlink ref="A32" location="'11.3 Yrkesverks. per 100000 män'!A1" display="'11.3 Yrkesverks. per 100000 män'!A1" xr:uid="{71F00DB1-7FC9-435F-BAF8-2BC25B2DDB8A}"/>
    <hyperlink ref="A17" location="'5.2 Arbetsm.status  kv'!A1" display="5.2 Arbetsm.status  kv" xr:uid="{86D2908F-A078-468D-A43C-E69E6BD17FDA}"/>
    <hyperlink ref="A18" location="'5.3 Arbetsm.status  män'!A1" display="5.3 Arbetsm.status män" xr:uid="{4BEEF516-7768-4E69-B7E2-D3C876CC3501}"/>
    <hyperlink ref="A33" location="Bilaga!A1" display="Bilaga!A1" xr:uid="{A65A3543-365B-482C-92D8-080E0BC419AA}"/>
    <hyperlink ref="B3" r:id="rId1" xr:uid="{57420C23-221B-4929-8E47-8050BE57A509}"/>
    <hyperlink ref="C3" r:id="rId2" xr:uid="{6EB1F297-A097-4E7F-ACC2-35D4414F2F85}"/>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FB3E2-987D-4FD4-A0DC-2CAAB2A7C6D3}">
  <dimension ref="A1:K103"/>
  <sheetViews>
    <sheetView zoomScaleNormal="100" workbookViewId="0"/>
  </sheetViews>
  <sheetFormatPr defaultColWidth="9.33203125" defaultRowHeight="13.5"/>
  <cols>
    <col min="1" max="1" width="48.83203125" style="16" customWidth="1"/>
    <col min="2" max="2" width="13.33203125" style="16" customWidth="1"/>
    <col min="3" max="3" width="19" style="16" bestFit="1" customWidth="1"/>
    <col min="4" max="4" width="13.33203125" style="16" customWidth="1"/>
    <col min="5" max="5" width="18.33203125" style="16" customWidth="1"/>
    <col min="6" max="6" width="13.33203125" style="16" customWidth="1"/>
    <col min="7" max="7" width="18" style="16" customWidth="1"/>
    <col min="8" max="8" width="13.33203125" style="16" customWidth="1"/>
    <col min="9" max="9" width="19" style="16" bestFit="1" customWidth="1"/>
    <col min="10" max="10" width="13.33203125" style="16" customWidth="1"/>
    <col min="11" max="11" width="18.1640625" style="16" customWidth="1"/>
    <col min="12" max="16384" width="9.33203125" style="16"/>
  </cols>
  <sheetData>
    <row r="1" spans="1:11">
      <c r="A1" s="44" t="s">
        <v>898</v>
      </c>
    </row>
    <row r="2" spans="1:11" ht="17.25" customHeight="1">
      <c r="A2" s="17" t="s">
        <v>944</v>
      </c>
      <c r="B2" s="17"/>
      <c r="C2" s="17"/>
      <c r="D2" s="17"/>
      <c r="E2" s="17"/>
      <c r="F2" s="17"/>
      <c r="G2" s="17"/>
      <c r="H2" s="17"/>
      <c r="I2" s="17"/>
      <c r="J2" s="17"/>
    </row>
    <row r="3" spans="1:11" ht="17.25" customHeight="1">
      <c r="A3" s="45" t="s">
        <v>945</v>
      </c>
      <c r="B3" s="46"/>
      <c r="C3" s="46"/>
      <c r="D3" s="46"/>
      <c r="E3" s="46"/>
      <c r="F3" s="46"/>
      <c r="G3" s="46"/>
      <c r="H3" s="46"/>
      <c r="I3" s="46"/>
      <c r="J3" s="46"/>
    </row>
    <row r="4" spans="1:11" ht="15">
      <c r="A4" s="23" t="s">
        <v>98</v>
      </c>
      <c r="B4" s="105" t="s">
        <v>100</v>
      </c>
      <c r="C4" s="105" t="s">
        <v>886</v>
      </c>
      <c r="D4" s="1" t="s">
        <v>245</v>
      </c>
      <c r="E4" s="106" t="s">
        <v>889</v>
      </c>
      <c r="F4" s="23" t="s">
        <v>24</v>
      </c>
      <c r="G4" s="105" t="s">
        <v>890</v>
      </c>
      <c r="H4" s="105" t="s">
        <v>25</v>
      </c>
      <c r="I4" s="105" t="s">
        <v>888</v>
      </c>
      <c r="J4" s="105" t="s">
        <v>915</v>
      </c>
      <c r="K4" s="23" t="s">
        <v>943</v>
      </c>
    </row>
    <row r="5" spans="1:11" ht="15">
      <c r="A5" s="48" t="s">
        <v>89</v>
      </c>
      <c r="B5" s="51" t="s">
        <v>100</v>
      </c>
      <c r="C5" s="51" t="s">
        <v>939</v>
      </c>
      <c r="D5" s="51" t="s">
        <v>245</v>
      </c>
      <c r="E5" s="51" t="s">
        <v>940</v>
      </c>
      <c r="F5" s="51" t="s">
        <v>24</v>
      </c>
      <c r="G5" s="51" t="s">
        <v>936</v>
      </c>
      <c r="H5" s="51" t="s">
        <v>25</v>
      </c>
      <c r="I5" s="51" t="s">
        <v>935</v>
      </c>
      <c r="J5" s="51" t="s">
        <v>915</v>
      </c>
      <c r="K5" s="51" t="s">
        <v>934</v>
      </c>
    </row>
    <row r="6" spans="1:11">
      <c r="A6" s="18" t="s">
        <v>105</v>
      </c>
      <c r="B6" s="18">
        <v>1640</v>
      </c>
      <c r="C6" s="18">
        <v>1170</v>
      </c>
      <c r="D6" s="18">
        <v>1689</v>
      </c>
      <c r="E6" s="18">
        <v>1196</v>
      </c>
      <c r="F6" s="18">
        <v>1734</v>
      </c>
      <c r="G6" s="18">
        <v>1224</v>
      </c>
      <c r="H6" s="18">
        <v>1786</v>
      </c>
      <c r="I6" s="18">
        <v>1258</v>
      </c>
      <c r="J6" s="18">
        <v>1854</v>
      </c>
      <c r="K6" s="18">
        <v>1295</v>
      </c>
    </row>
    <row r="7" spans="1:11">
      <c r="A7" s="48" t="s">
        <v>106</v>
      </c>
      <c r="B7" s="18">
        <v>106</v>
      </c>
      <c r="C7" s="18">
        <v>68</v>
      </c>
      <c r="D7" s="18">
        <v>113</v>
      </c>
      <c r="E7" s="18">
        <v>74</v>
      </c>
      <c r="F7" s="18">
        <v>129</v>
      </c>
      <c r="G7" s="18">
        <v>90</v>
      </c>
      <c r="H7" s="18">
        <v>132</v>
      </c>
      <c r="I7" s="18">
        <v>91</v>
      </c>
      <c r="J7" s="18">
        <v>133</v>
      </c>
      <c r="K7" s="18">
        <v>90</v>
      </c>
    </row>
    <row r="8" spans="1:11">
      <c r="A8" s="48" t="s">
        <v>176</v>
      </c>
      <c r="B8" s="18">
        <v>79</v>
      </c>
      <c r="C8" s="18">
        <v>60</v>
      </c>
      <c r="D8" s="18">
        <v>83</v>
      </c>
      <c r="E8" s="18">
        <v>60</v>
      </c>
      <c r="F8" s="18">
        <v>91</v>
      </c>
      <c r="G8" s="18">
        <v>64</v>
      </c>
      <c r="H8" s="18">
        <v>91</v>
      </c>
      <c r="I8" s="18">
        <v>62</v>
      </c>
      <c r="J8" s="18">
        <v>94</v>
      </c>
      <c r="K8" s="18">
        <v>59</v>
      </c>
    </row>
    <row r="9" spans="1:11">
      <c r="A9" s="48" t="s">
        <v>107</v>
      </c>
      <c r="B9" s="18">
        <v>34</v>
      </c>
      <c r="C9" s="18">
        <v>27</v>
      </c>
      <c r="D9" s="18">
        <v>37</v>
      </c>
      <c r="E9" s="18">
        <v>29</v>
      </c>
      <c r="F9" s="18">
        <v>38</v>
      </c>
      <c r="G9" s="18">
        <v>30</v>
      </c>
      <c r="H9" s="18">
        <v>40</v>
      </c>
      <c r="I9" s="18">
        <v>32</v>
      </c>
      <c r="J9" s="18">
        <v>43</v>
      </c>
      <c r="K9" s="18">
        <v>35</v>
      </c>
    </row>
    <row r="10" spans="1:11">
      <c r="A10" s="48" t="s">
        <v>108</v>
      </c>
      <c r="B10" s="18">
        <v>135</v>
      </c>
      <c r="C10" s="18">
        <v>90</v>
      </c>
      <c r="D10" s="18">
        <v>142</v>
      </c>
      <c r="E10" s="18">
        <v>93</v>
      </c>
      <c r="F10" s="18">
        <v>151</v>
      </c>
      <c r="G10" s="18">
        <v>99</v>
      </c>
      <c r="H10" s="18">
        <v>156</v>
      </c>
      <c r="I10" s="18">
        <v>102</v>
      </c>
      <c r="J10" s="18">
        <v>157</v>
      </c>
      <c r="K10" s="18">
        <v>101</v>
      </c>
    </row>
    <row r="11" spans="1:11">
      <c r="A11" s="48" t="s">
        <v>109</v>
      </c>
      <c r="B11" s="18">
        <v>134</v>
      </c>
      <c r="C11" s="18">
        <v>113</v>
      </c>
      <c r="D11" s="18">
        <v>143</v>
      </c>
      <c r="E11" s="18">
        <v>120</v>
      </c>
      <c r="F11" s="18">
        <v>149</v>
      </c>
      <c r="G11" s="18">
        <v>125</v>
      </c>
      <c r="H11" s="18">
        <v>158</v>
      </c>
      <c r="I11" s="18">
        <v>132</v>
      </c>
      <c r="J11" s="18">
        <v>168</v>
      </c>
      <c r="K11" s="18">
        <v>138</v>
      </c>
    </row>
    <row r="12" spans="1:11">
      <c r="A12" s="48" t="s">
        <v>104</v>
      </c>
      <c r="B12" s="18">
        <v>2128</v>
      </c>
      <c r="C12" s="18">
        <v>1528</v>
      </c>
      <c r="D12" s="18">
        <v>2207</v>
      </c>
      <c r="E12" s="18">
        <v>1572</v>
      </c>
      <c r="F12" s="18">
        <v>2292</v>
      </c>
      <c r="G12" s="18">
        <v>1632</v>
      </c>
      <c r="H12" s="18">
        <v>2363</v>
      </c>
      <c r="I12" s="18">
        <v>1677</v>
      </c>
      <c r="J12" s="18">
        <v>2449</v>
      </c>
      <c r="K12" s="18">
        <v>1718</v>
      </c>
    </row>
    <row r="13" spans="1:11" ht="15">
      <c r="A13" s="47" t="s">
        <v>90</v>
      </c>
      <c r="B13" s="51" t="s">
        <v>100</v>
      </c>
      <c r="C13" s="51" t="s">
        <v>939</v>
      </c>
      <c r="D13" s="51" t="s">
        <v>245</v>
      </c>
      <c r="E13" s="51" t="s">
        <v>940</v>
      </c>
      <c r="F13" s="51" t="s">
        <v>24</v>
      </c>
      <c r="G13" s="51" t="s">
        <v>936</v>
      </c>
      <c r="H13" s="51" t="s">
        <v>25</v>
      </c>
      <c r="I13" s="51" t="s">
        <v>935</v>
      </c>
      <c r="J13" s="51" t="s">
        <v>915</v>
      </c>
      <c r="K13" s="51" t="s">
        <v>934</v>
      </c>
    </row>
    <row r="14" spans="1:11">
      <c r="A14" s="48" t="s">
        <v>110</v>
      </c>
      <c r="B14" s="18">
        <v>146</v>
      </c>
      <c r="C14" s="18">
        <v>116</v>
      </c>
      <c r="D14" s="18">
        <v>153</v>
      </c>
      <c r="E14" s="18">
        <v>117</v>
      </c>
      <c r="F14" s="18">
        <v>161</v>
      </c>
      <c r="G14" s="18">
        <v>121</v>
      </c>
      <c r="H14" s="18">
        <v>165</v>
      </c>
      <c r="I14" s="18">
        <v>122</v>
      </c>
      <c r="J14" s="18">
        <v>168</v>
      </c>
      <c r="K14" s="18">
        <v>123</v>
      </c>
    </row>
    <row r="15" spans="1:11">
      <c r="A15" s="18" t="s">
        <v>111</v>
      </c>
      <c r="B15" s="18">
        <v>1007</v>
      </c>
      <c r="C15" s="18">
        <v>801</v>
      </c>
      <c r="D15" s="18">
        <v>1049</v>
      </c>
      <c r="E15" s="18">
        <v>821</v>
      </c>
      <c r="F15" s="18">
        <v>1098</v>
      </c>
      <c r="G15" s="18">
        <v>847</v>
      </c>
      <c r="H15" s="18">
        <v>1148</v>
      </c>
      <c r="I15" s="18">
        <v>883</v>
      </c>
      <c r="J15" s="18">
        <v>1191</v>
      </c>
      <c r="K15" s="18">
        <v>901</v>
      </c>
    </row>
    <row r="16" spans="1:11">
      <c r="A16" s="48" t="s">
        <v>112</v>
      </c>
      <c r="B16" s="18">
        <v>74</v>
      </c>
      <c r="C16" s="18">
        <v>61</v>
      </c>
      <c r="D16" s="18">
        <v>75</v>
      </c>
      <c r="E16" s="18">
        <v>60</v>
      </c>
      <c r="F16" s="18">
        <v>77</v>
      </c>
      <c r="G16" s="18">
        <v>59</v>
      </c>
      <c r="H16" s="18">
        <v>79</v>
      </c>
      <c r="I16" s="18">
        <v>57</v>
      </c>
      <c r="J16" s="18">
        <v>81</v>
      </c>
      <c r="K16" s="18">
        <v>56</v>
      </c>
    </row>
    <row r="17" spans="1:11">
      <c r="A17" s="48" t="s">
        <v>104</v>
      </c>
      <c r="B17" s="18">
        <v>1227</v>
      </c>
      <c r="C17" s="18">
        <v>978</v>
      </c>
      <c r="D17" s="18">
        <v>1277</v>
      </c>
      <c r="E17" s="18">
        <v>998</v>
      </c>
      <c r="F17" s="18">
        <v>1336</v>
      </c>
      <c r="G17" s="18">
        <v>1027</v>
      </c>
      <c r="H17" s="18">
        <v>1392</v>
      </c>
      <c r="I17" s="18">
        <v>1062</v>
      </c>
      <c r="J17" s="18">
        <v>1440</v>
      </c>
      <c r="K17" s="18">
        <v>1080</v>
      </c>
    </row>
    <row r="18" spans="1:11" ht="15">
      <c r="A18" s="47" t="s">
        <v>91</v>
      </c>
      <c r="B18" s="59" t="s">
        <v>100</v>
      </c>
      <c r="C18" s="59" t="s">
        <v>939</v>
      </c>
      <c r="D18" s="59" t="s">
        <v>245</v>
      </c>
      <c r="E18" s="59" t="s">
        <v>940</v>
      </c>
      <c r="F18" s="59" t="s">
        <v>24</v>
      </c>
      <c r="G18" s="59" t="s">
        <v>936</v>
      </c>
      <c r="H18" s="59" t="s">
        <v>25</v>
      </c>
      <c r="I18" s="59" t="s">
        <v>935</v>
      </c>
      <c r="J18" s="59" t="s">
        <v>915</v>
      </c>
      <c r="K18" s="59" t="s">
        <v>934</v>
      </c>
    </row>
    <row r="19" spans="1:11">
      <c r="A19" s="48" t="s">
        <v>113</v>
      </c>
      <c r="B19" s="18">
        <v>167</v>
      </c>
      <c r="C19" s="18">
        <v>164</v>
      </c>
      <c r="D19" s="18">
        <v>200</v>
      </c>
      <c r="E19" s="18">
        <v>196</v>
      </c>
      <c r="F19" s="18">
        <v>225</v>
      </c>
      <c r="G19" s="18">
        <v>219</v>
      </c>
      <c r="H19" s="18">
        <v>266</v>
      </c>
      <c r="I19" s="18">
        <v>259</v>
      </c>
      <c r="J19" s="18">
        <v>311</v>
      </c>
      <c r="K19" s="18">
        <v>303</v>
      </c>
    </row>
    <row r="20" spans="1:11">
      <c r="A20" s="48" t="s">
        <v>114</v>
      </c>
      <c r="B20" s="18">
        <v>5968</v>
      </c>
      <c r="C20" s="18">
        <v>3812</v>
      </c>
      <c r="D20" s="18">
        <v>6213</v>
      </c>
      <c r="E20" s="18">
        <v>3905</v>
      </c>
      <c r="F20" s="18">
        <v>6435</v>
      </c>
      <c r="G20" s="18">
        <v>4000</v>
      </c>
      <c r="H20" s="18">
        <v>6686</v>
      </c>
      <c r="I20" s="18">
        <v>4165</v>
      </c>
      <c r="J20" s="18">
        <v>6979</v>
      </c>
      <c r="K20" s="18">
        <v>4366</v>
      </c>
    </row>
    <row r="21" spans="1:11">
      <c r="A21" s="48" t="s">
        <v>115</v>
      </c>
      <c r="B21" s="18">
        <v>129</v>
      </c>
      <c r="C21" s="18">
        <v>92</v>
      </c>
      <c r="D21" s="18">
        <v>137</v>
      </c>
      <c r="E21" s="18">
        <v>95</v>
      </c>
      <c r="F21" s="18">
        <v>159</v>
      </c>
      <c r="G21" s="18">
        <v>117</v>
      </c>
      <c r="H21" s="18">
        <v>177</v>
      </c>
      <c r="I21" s="18">
        <v>131</v>
      </c>
      <c r="J21" s="18">
        <v>192</v>
      </c>
      <c r="K21" s="18">
        <v>145</v>
      </c>
    </row>
    <row r="22" spans="1:11" ht="15">
      <c r="A22" s="18" t="s">
        <v>116</v>
      </c>
      <c r="B22" s="58">
        <v>544</v>
      </c>
      <c r="C22" s="58">
        <v>357</v>
      </c>
      <c r="D22" s="58">
        <v>567</v>
      </c>
      <c r="E22" s="58">
        <v>366</v>
      </c>
      <c r="F22" s="58">
        <v>584</v>
      </c>
      <c r="G22" s="58">
        <v>380</v>
      </c>
      <c r="H22" s="58">
        <v>613</v>
      </c>
      <c r="I22" s="58">
        <v>402</v>
      </c>
      <c r="J22" s="58">
        <v>628</v>
      </c>
      <c r="K22" s="58">
        <v>407</v>
      </c>
    </row>
    <row r="23" spans="1:11">
      <c r="A23" s="48" t="s">
        <v>117</v>
      </c>
      <c r="B23" s="18">
        <v>456</v>
      </c>
      <c r="C23" s="18">
        <v>331</v>
      </c>
      <c r="D23" s="18">
        <v>473</v>
      </c>
      <c r="E23" s="18">
        <v>339</v>
      </c>
      <c r="F23" s="18">
        <v>496</v>
      </c>
      <c r="G23" s="18">
        <v>351</v>
      </c>
      <c r="H23" s="18">
        <v>514</v>
      </c>
      <c r="I23" s="18">
        <v>363</v>
      </c>
      <c r="J23" s="18">
        <v>527</v>
      </c>
      <c r="K23" s="18">
        <v>374</v>
      </c>
    </row>
    <row r="24" spans="1:11">
      <c r="A24" s="18" t="s">
        <v>118</v>
      </c>
      <c r="B24" s="18">
        <v>56</v>
      </c>
      <c r="C24" s="18">
        <v>49</v>
      </c>
      <c r="D24" s="18">
        <v>61</v>
      </c>
      <c r="E24" s="18">
        <v>52</v>
      </c>
      <c r="F24" s="18">
        <v>65</v>
      </c>
      <c r="G24" s="18">
        <v>56</v>
      </c>
      <c r="H24" s="18">
        <v>68</v>
      </c>
      <c r="I24" s="18">
        <v>58</v>
      </c>
      <c r="J24" s="18">
        <v>72</v>
      </c>
      <c r="K24" s="18">
        <v>61</v>
      </c>
    </row>
    <row r="25" spans="1:11">
      <c r="A25" s="48" t="s">
        <v>119</v>
      </c>
      <c r="B25" s="18">
        <v>49</v>
      </c>
      <c r="C25" s="18">
        <v>41</v>
      </c>
      <c r="D25" s="18">
        <v>54</v>
      </c>
      <c r="E25" s="18">
        <v>45</v>
      </c>
      <c r="F25" s="18">
        <v>59</v>
      </c>
      <c r="G25" s="18">
        <v>48</v>
      </c>
      <c r="H25" s="18">
        <v>64</v>
      </c>
      <c r="I25" s="18">
        <v>52</v>
      </c>
      <c r="J25" s="18">
        <v>67</v>
      </c>
      <c r="K25" s="18">
        <v>55</v>
      </c>
    </row>
    <row r="26" spans="1:11">
      <c r="A26" s="48" t="s">
        <v>120</v>
      </c>
      <c r="B26" s="18">
        <v>3</v>
      </c>
      <c r="C26" s="18">
        <v>1</v>
      </c>
      <c r="D26" s="18">
        <v>3</v>
      </c>
      <c r="E26" s="18">
        <v>1</v>
      </c>
      <c r="F26" s="18">
        <v>3</v>
      </c>
      <c r="G26" s="18">
        <v>1</v>
      </c>
      <c r="H26" s="18">
        <v>3</v>
      </c>
      <c r="I26" s="18">
        <v>0</v>
      </c>
      <c r="J26" s="18">
        <v>3</v>
      </c>
      <c r="K26" s="18">
        <v>0</v>
      </c>
    </row>
    <row r="27" spans="1:11">
      <c r="A27" s="48" t="s">
        <v>121</v>
      </c>
      <c r="B27" s="18">
        <v>484</v>
      </c>
      <c r="C27" s="18">
        <v>389</v>
      </c>
      <c r="D27" s="18">
        <v>504</v>
      </c>
      <c r="E27" s="18">
        <v>398</v>
      </c>
      <c r="F27" s="18">
        <v>529</v>
      </c>
      <c r="G27" s="18">
        <v>415</v>
      </c>
      <c r="H27" s="18">
        <v>558</v>
      </c>
      <c r="I27" s="18">
        <v>436</v>
      </c>
      <c r="J27" s="18">
        <v>593</v>
      </c>
      <c r="K27" s="18">
        <v>463</v>
      </c>
    </row>
    <row r="28" spans="1:11">
      <c r="A28" s="48" t="s">
        <v>122</v>
      </c>
      <c r="B28" s="18">
        <v>335</v>
      </c>
      <c r="C28" s="18">
        <v>219</v>
      </c>
      <c r="D28" s="18">
        <v>346</v>
      </c>
      <c r="E28" s="18">
        <v>228</v>
      </c>
      <c r="F28" s="18">
        <v>353</v>
      </c>
      <c r="G28" s="18">
        <v>231</v>
      </c>
      <c r="H28" s="18">
        <v>364</v>
      </c>
      <c r="I28" s="18">
        <v>232</v>
      </c>
      <c r="J28" s="18">
        <v>384</v>
      </c>
      <c r="K28" s="18">
        <v>247</v>
      </c>
    </row>
    <row r="29" spans="1:11">
      <c r="A29" s="48" t="s">
        <v>123</v>
      </c>
      <c r="B29" s="18">
        <v>39</v>
      </c>
      <c r="C29" s="18">
        <v>31</v>
      </c>
      <c r="D29" s="18">
        <v>39</v>
      </c>
      <c r="E29" s="18">
        <v>32</v>
      </c>
      <c r="F29" s="18">
        <v>42</v>
      </c>
      <c r="G29" s="18">
        <v>35</v>
      </c>
      <c r="H29" s="18">
        <v>45</v>
      </c>
      <c r="I29" s="18">
        <v>37</v>
      </c>
      <c r="J29" s="18">
        <v>47</v>
      </c>
      <c r="K29" s="18">
        <v>38</v>
      </c>
    </row>
    <row r="30" spans="1:11">
      <c r="A30" s="48" t="s">
        <v>124</v>
      </c>
      <c r="B30" s="18">
        <v>29</v>
      </c>
      <c r="C30" s="18">
        <v>14</v>
      </c>
      <c r="D30" s="18">
        <v>28</v>
      </c>
      <c r="E30" s="18">
        <v>13</v>
      </c>
      <c r="F30" s="18">
        <v>31</v>
      </c>
      <c r="G30" s="18">
        <v>17</v>
      </c>
      <c r="H30" s="18">
        <v>34</v>
      </c>
      <c r="I30" s="18">
        <v>18</v>
      </c>
      <c r="J30" s="18">
        <v>35</v>
      </c>
      <c r="K30" s="18">
        <v>19</v>
      </c>
    </row>
    <row r="31" spans="1:11">
      <c r="A31" s="48" t="s">
        <v>104</v>
      </c>
      <c r="B31" s="18">
        <v>8259</v>
      </c>
      <c r="C31" s="18">
        <v>5500</v>
      </c>
      <c r="D31" s="18">
        <v>8625</v>
      </c>
      <c r="E31" s="18">
        <v>5670</v>
      </c>
      <c r="F31" s="18">
        <v>8981</v>
      </c>
      <c r="G31" s="18">
        <v>5870</v>
      </c>
      <c r="H31" s="18">
        <v>9392</v>
      </c>
      <c r="I31" s="18">
        <v>6153</v>
      </c>
      <c r="J31" s="18">
        <v>9838</v>
      </c>
      <c r="K31" s="18">
        <v>6478</v>
      </c>
    </row>
    <row r="32" spans="1:11" ht="15">
      <c r="A32" s="47" t="s">
        <v>92</v>
      </c>
      <c r="B32" s="59" t="s">
        <v>100</v>
      </c>
      <c r="C32" s="59" t="s">
        <v>939</v>
      </c>
      <c r="D32" s="59" t="s">
        <v>245</v>
      </c>
      <c r="E32" s="59" t="s">
        <v>940</v>
      </c>
      <c r="F32" s="59" t="s">
        <v>24</v>
      </c>
      <c r="G32" s="59" t="s">
        <v>936</v>
      </c>
      <c r="H32" s="59" t="s">
        <v>25</v>
      </c>
      <c r="I32" s="59" t="s">
        <v>935</v>
      </c>
      <c r="J32" s="59" t="s">
        <v>915</v>
      </c>
      <c r="K32" s="59" t="s">
        <v>934</v>
      </c>
    </row>
    <row r="33" spans="1:11">
      <c r="A33" s="18" t="s">
        <v>125</v>
      </c>
      <c r="B33" s="18">
        <v>240</v>
      </c>
      <c r="C33" s="18">
        <v>208</v>
      </c>
      <c r="D33" s="18">
        <v>250</v>
      </c>
      <c r="E33" s="18">
        <v>215</v>
      </c>
      <c r="F33" s="18">
        <v>258</v>
      </c>
      <c r="G33" s="18">
        <v>217</v>
      </c>
      <c r="H33" s="18">
        <v>269</v>
      </c>
      <c r="I33" s="18">
        <v>220</v>
      </c>
      <c r="J33" s="18">
        <v>281</v>
      </c>
      <c r="K33" s="18">
        <v>226</v>
      </c>
    </row>
    <row r="34" spans="1:11">
      <c r="A34" s="18" t="s">
        <v>126</v>
      </c>
      <c r="B34" s="18">
        <v>841</v>
      </c>
      <c r="C34" s="18">
        <v>427</v>
      </c>
      <c r="D34" s="18">
        <v>864</v>
      </c>
      <c r="E34" s="18">
        <v>436</v>
      </c>
      <c r="F34" s="18">
        <v>888</v>
      </c>
      <c r="G34" s="18">
        <v>444</v>
      </c>
      <c r="H34" s="18">
        <v>915</v>
      </c>
      <c r="I34" s="18">
        <v>460</v>
      </c>
      <c r="J34" s="18">
        <v>936</v>
      </c>
      <c r="K34" s="18">
        <v>466</v>
      </c>
    </row>
    <row r="35" spans="1:11">
      <c r="A35" s="48" t="s">
        <v>177</v>
      </c>
      <c r="B35" s="18">
        <v>219</v>
      </c>
      <c r="C35" s="18">
        <v>174</v>
      </c>
      <c r="D35" s="18">
        <v>231</v>
      </c>
      <c r="E35" s="18">
        <v>180</v>
      </c>
      <c r="F35" s="18">
        <v>245</v>
      </c>
      <c r="G35" s="18">
        <v>190</v>
      </c>
      <c r="H35" s="18">
        <v>254</v>
      </c>
      <c r="I35" s="18">
        <v>197</v>
      </c>
      <c r="J35" s="18">
        <v>264</v>
      </c>
      <c r="K35" s="18">
        <v>202</v>
      </c>
    </row>
    <row r="36" spans="1:11">
      <c r="A36" s="18" t="s">
        <v>127</v>
      </c>
      <c r="B36" s="18">
        <v>2535</v>
      </c>
      <c r="C36" s="18">
        <v>1869</v>
      </c>
      <c r="D36" s="18">
        <v>2599</v>
      </c>
      <c r="E36" s="18">
        <v>1901</v>
      </c>
      <c r="F36" s="18">
        <v>2668</v>
      </c>
      <c r="G36" s="18">
        <v>1934</v>
      </c>
      <c r="H36" s="18">
        <v>2736</v>
      </c>
      <c r="I36" s="18">
        <v>1957</v>
      </c>
      <c r="J36" s="18">
        <v>2824</v>
      </c>
      <c r="K36" s="18">
        <v>2001</v>
      </c>
    </row>
    <row r="37" spans="1:11">
      <c r="A37" s="18" t="s">
        <v>128</v>
      </c>
      <c r="B37" s="18">
        <v>468</v>
      </c>
      <c r="C37" s="18">
        <v>380</v>
      </c>
      <c r="D37" s="18">
        <v>494</v>
      </c>
      <c r="E37" s="18">
        <v>399</v>
      </c>
      <c r="F37" s="18">
        <v>518</v>
      </c>
      <c r="G37" s="18">
        <v>411</v>
      </c>
      <c r="H37" s="18">
        <v>539</v>
      </c>
      <c r="I37" s="18">
        <v>427</v>
      </c>
      <c r="J37" s="18">
        <v>562</v>
      </c>
      <c r="K37" s="18">
        <v>439</v>
      </c>
    </row>
    <row r="38" spans="1:11">
      <c r="A38" s="18" t="s">
        <v>129</v>
      </c>
      <c r="B38" s="18">
        <v>252</v>
      </c>
      <c r="C38" s="18">
        <v>175</v>
      </c>
      <c r="D38" s="18">
        <v>260</v>
      </c>
      <c r="E38" s="18">
        <v>174</v>
      </c>
      <c r="F38" s="18">
        <v>274</v>
      </c>
      <c r="G38" s="18">
        <v>176</v>
      </c>
      <c r="H38" s="18">
        <v>282</v>
      </c>
      <c r="I38" s="18">
        <v>176</v>
      </c>
      <c r="J38" s="18">
        <v>290</v>
      </c>
      <c r="K38" s="18">
        <v>176</v>
      </c>
    </row>
    <row r="39" spans="1:11">
      <c r="A39" s="18" t="s">
        <v>130</v>
      </c>
      <c r="B39" s="18">
        <v>171</v>
      </c>
      <c r="C39" s="18">
        <v>144</v>
      </c>
      <c r="D39" s="18">
        <v>174</v>
      </c>
      <c r="E39" s="18">
        <v>143</v>
      </c>
      <c r="F39" s="18">
        <v>185</v>
      </c>
      <c r="G39" s="18">
        <v>152</v>
      </c>
      <c r="H39" s="18">
        <v>196</v>
      </c>
      <c r="I39" s="18">
        <v>158</v>
      </c>
      <c r="J39" s="18">
        <v>207</v>
      </c>
      <c r="K39" s="18">
        <v>167</v>
      </c>
    </row>
    <row r="40" spans="1:11">
      <c r="A40" s="18" t="s">
        <v>131</v>
      </c>
      <c r="B40" s="18">
        <v>210</v>
      </c>
      <c r="C40" s="18">
        <v>154</v>
      </c>
      <c r="D40" s="18">
        <v>221</v>
      </c>
      <c r="E40" s="18">
        <v>164</v>
      </c>
      <c r="F40" s="18">
        <v>229</v>
      </c>
      <c r="G40" s="18">
        <v>169</v>
      </c>
      <c r="H40" s="18">
        <v>238</v>
      </c>
      <c r="I40" s="18">
        <v>175</v>
      </c>
      <c r="J40" s="18">
        <v>252</v>
      </c>
      <c r="K40" s="18">
        <v>184</v>
      </c>
    </row>
    <row r="41" spans="1:11">
      <c r="A41" s="48" t="s">
        <v>104</v>
      </c>
      <c r="B41" s="18">
        <v>4936</v>
      </c>
      <c r="C41" s="18">
        <v>3531</v>
      </c>
      <c r="D41" s="18">
        <v>5093</v>
      </c>
      <c r="E41" s="18">
        <v>3612</v>
      </c>
      <c r="F41" s="18">
        <v>5265</v>
      </c>
      <c r="G41" s="18">
        <v>3693</v>
      </c>
      <c r="H41" s="18">
        <v>5429</v>
      </c>
      <c r="I41" s="18">
        <v>3770</v>
      </c>
      <c r="J41" s="18">
        <v>5616</v>
      </c>
      <c r="K41" s="18">
        <v>3861</v>
      </c>
    </row>
    <row r="42" spans="1:11" ht="15">
      <c r="A42" s="47" t="s">
        <v>93</v>
      </c>
      <c r="B42" s="59" t="s">
        <v>100</v>
      </c>
      <c r="C42" s="59" t="s">
        <v>939</v>
      </c>
      <c r="D42" s="59" t="s">
        <v>245</v>
      </c>
      <c r="E42" s="59" t="s">
        <v>940</v>
      </c>
      <c r="F42" s="59" t="s">
        <v>24</v>
      </c>
      <c r="G42" s="59" t="s">
        <v>936</v>
      </c>
      <c r="H42" s="59" t="s">
        <v>25</v>
      </c>
      <c r="I42" s="59" t="s">
        <v>935</v>
      </c>
      <c r="J42" s="59" t="s">
        <v>915</v>
      </c>
      <c r="K42" s="59" t="s">
        <v>934</v>
      </c>
    </row>
    <row r="43" spans="1:11">
      <c r="A43" s="18" t="s">
        <v>132</v>
      </c>
      <c r="B43" s="18">
        <v>1182</v>
      </c>
      <c r="C43" s="18">
        <v>881</v>
      </c>
      <c r="D43" s="18">
        <v>1229</v>
      </c>
      <c r="E43" s="18">
        <v>907</v>
      </c>
      <c r="F43" s="18">
        <v>1279</v>
      </c>
      <c r="G43" s="18">
        <v>932</v>
      </c>
      <c r="H43" s="18">
        <v>1344</v>
      </c>
      <c r="I43" s="18">
        <v>972</v>
      </c>
      <c r="J43" s="18">
        <v>1399</v>
      </c>
      <c r="K43" s="18">
        <v>1020</v>
      </c>
    </row>
    <row r="44" spans="1:11">
      <c r="A44" s="18" t="s">
        <v>133</v>
      </c>
      <c r="B44" s="18">
        <v>74</v>
      </c>
      <c r="C44" s="18">
        <v>51</v>
      </c>
      <c r="D44" s="18">
        <v>75</v>
      </c>
      <c r="E44" s="18">
        <v>50</v>
      </c>
      <c r="F44" s="18">
        <v>75</v>
      </c>
      <c r="G44" s="18">
        <v>47</v>
      </c>
      <c r="H44" s="18">
        <v>77</v>
      </c>
      <c r="I44" s="18">
        <v>48</v>
      </c>
      <c r="J44" s="18">
        <v>78</v>
      </c>
      <c r="K44" s="18">
        <v>44</v>
      </c>
    </row>
    <row r="45" spans="1:11">
      <c r="A45" s="18" t="s">
        <v>134</v>
      </c>
      <c r="B45" s="18">
        <v>64</v>
      </c>
      <c r="C45" s="18">
        <v>54</v>
      </c>
      <c r="D45" s="18">
        <v>69</v>
      </c>
      <c r="E45" s="18">
        <v>56</v>
      </c>
      <c r="F45" s="18">
        <v>69</v>
      </c>
      <c r="G45" s="18">
        <v>55</v>
      </c>
      <c r="H45" s="18">
        <v>74</v>
      </c>
      <c r="I45" s="18">
        <v>58</v>
      </c>
      <c r="J45" s="18">
        <v>75</v>
      </c>
      <c r="K45" s="18">
        <v>59</v>
      </c>
    </row>
    <row r="46" spans="1:11">
      <c r="A46" s="18" t="s">
        <v>135</v>
      </c>
      <c r="B46" s="18">
        <v>768</v>
      </c>
      <c r="C46" s="18">
        <v>632</v>
      </c>
      <c r="D46" s="18">
        <v>805</v>
      </c>
      <c r="E46" s="18">
        <v>659</v>
      </c>
      <c r="F46" s="18">
        <v>844</v>
      </c>
      <c r="G46" s="18">
        <v>685</v>
      </c>
      <c r="H46" s="18">
        <v>872</v>
      </c>
      <c r="I46" s="18">
        <v>701</v>
      </c>
      <c r="J46" s="18">
        <v>898</v>
      </c>
      <c r="K46" s="18">
        <v>712</v>
      </c>
    </row>
    <row r="47" spans="1:11">
      <c r="A47" s="18" t="s">
        <v>136</v>
      </c>
      <c r="B47" s="18">
        <v>39</v>
      </c>
      <c r="C47" s="18">
        <v>38</v>
      </c>
      <c r="D47" s="18">
        <v>44</v>
      </c>
      <c r="E47" s="18">
        <v>43</v>
      </c>
      <c r="F47" s="18">
        <v>47</v>
      </c>
      <c r="G47" s="18">
        <v>45</v>
      </c>
      <c r="H47" s="18">
        <v>48</v>
      </c>
      <c r="I47" s="18">
        <v>46</v>
      </c>
      <c r="J47" s="18">
        <v>52</v>
      </c>
      <c r="K47" s="18">
        <v>49</v>
      </c>
    </row>
    <row r="48" spans="1:11">
      <c r="A48" s="18" t="s">
        <v>137</v>
      </c>
      <c r="B48" s="18">
        <v>1719</v>
      </c>
      <c r="C48" s="18">
        <v>1202</v>
      </c>
      <c r="D48" s="18">
        <v>1766</v>
      </c>
      <c r="E48" s="18">
        <v>1218</v>
      </c>
      <c r="F48" s="18">
        <v>1831</v>
      </c>
      <c r="G48" s="18">
        <v>1258</v>
      </c>
      <c r="H48" s="18">
        <v>1888</v>
      </c>
      <c r="I48" s="18">
        <v>1279</v>
      </c>
      <c r="J48" s="18">
        <v>1955</v>
      </c>
      <c r="K48" s="18">
        <v>1322</v>
      </c>
    </row>
    <row r="49" spans="1:11">
      <c r="A49" s="18" t="s">
        <v>138</v>
      </c>
      <c r="B49" s="18">
        <v>414</v>
      </c>
      <c r="C49" s="18">
        <v>352</v>
      </c>
      <c r="D49" s="18">
        <v>433</v>
      </c>
      <c r="E49" s="18">
        <v>360</v>
      </c>
      <c r="F49" s="18">
        <v>470</v>
      </c>
      <c r="G49" s="18">
        <v>384</v>
      </c>
      <c r="H49" s="18">
        <v>490</v>
      </c>
      <c r="I49" s="18">
        <v>398</v>
      </c>
      <c r="J49" s="18">
        <v>523</v>
      </c>
      <c r="K49" s="18">
        <v>423</v>
      </c>
    </row>
    <row r="50" spans="1:11">
      <c r="A50" s="18" t="s">
        <v>139</v>
      </c>
      <c r="B50" s="18">
        <v>96</v>
      </c>
      <c r="C50" s="18">
        <v>75</v>
      </c>
      <c r="D50" s="18">
        <v>100</v>
      </c>
      <c r="E50" s="18">
        <v>78</v>
      </c>
      <c r="F50" s="18">
        <v>103</v>
      </c>
      <c r="G50" s="18">
        <v>78</v>
      </c>
      <c r="H50" s="18">
        <v>106</v>
      </c>
      <c r="I50" s="18">
        <v>79</v>
      </c>
      <c r="J50" s="18">
        <v>111</v>
      </c>
      <c r="K50" s="18">
        <v>84</v>
      </c>
    </row>
    <row r="51" spans="1:11">
      <c r="A51" s="18" t="s">
        <v>140</v>
      </c>
      <c r="B51" s="18">
        <v>34</v>
      </c>
      <c r="C51" s="18">
        <v>30</v>
      </c>
      <c r="D51" s="18">
        <v>36</v>
      </c>
      <c r="E51" s="18">
        <v>32</v>
      </c>
      <c r="F51" s="18">
        <v>36</v>
      </c>
      <c r="G51" s="18">
        <v>31</v>
      </c>
      <c r="H51" s="18">
        <v>36</v>
      </c>
      <c r="I51" s="18">
        <v>30</v>
      </c>
      <c r="J51" s="18">
        <v>36</v>
      </c>
      <c r="K51" s="18">
        <v>30</v>
      </c>
    </row>
    <row r="52" spans="1:11">
      <c r="A52" s="18" t="s">
        <v>141</v>
      </c>
      <c r="B52" s="18">
        <v>125</v>
      </c>
      <c r="C52" s="18">
        <v>101</v>
      </c>
      <c r="D52" s="18">
        <v>133</v>
      </c>
      <c r="E52" s="18">
        <v>109</v>
      </c>
      <c r="F52" s="18">
        <v>143</v>
      </c>
      <c r="G52" s="18">
        <v>116</v>
      </c>
      <c r="H52" s="18">
        <v>149</v>
      </c>
      <c r="I52" s="18">
        <v>122</v>
      </c>
      <c r="J52" s="18">
        <v>159</v>
      </c>
      <c r="K52" s="18">
        <v>129</v>
      </c>
    </row>
    <row r="53" spans="1:11">
      <c r="A53" s="18" t="s">
        <v>142</v>
      </c>
      <c r="B53" s="18">
        <v>731</v>
      </c>
      <c r="C53" s="18">
        <v>456</v>
      </c>
      <c r="D53" s="18">
        <v>752</v>
      </c>
      <c r="E53" s="18">
        <v>457</v>
      </c>
      <c r="F53" s="18">
        <v>766</v>
      </c>
      <c r="G53" s="18">
        <v>464</v>
      </c>
      <c r="H53" s="18">
        <v>783</v>
      </c>
      <c r="I53" s="18">
        <v>468</v>
      </c>
      <c r="J53" s="18">
        <v>800</v>
      </c>
      <c r="K53" s="18">
        <v>473</v>
      </c>
    </row>
    <row r="54" spans="1:11">
      <c r="A54" s="18" t="s">
        <v>143</v>
      </c>
      <c r="B54" s="18">
        <v>455</v>
      </c>
      <c r="C54" s="18">
        <v>343</v>
      </c>
      <c r="D54" s="18">
        <v>476</v>
      </c>
      <c r="E54" s="18">
        <v>357</v>
      </c>
      <c r="F54" s="18">
        <v>497</v>
      </c>
      <c r="G54" s="18">
        <v>369</v>
      </c>
      <c r="H54" s="18">
        <v>515</v>
      </c>
      <c r="I54" s="18">
        <v>378</v>
      </c>
      <c r="J54" s="18">
        <v>531</v>
      </c>
      <c r="K54" s="18">
        <v>388</v>
      </c>
    </row>
    <row r="55" spans="1:11">
      <c r="A55" s="18" t="s">
        <v>144</v>
      </c>
      <c r="B55" s="18">
        <v>52</v>
      </c>
      <c r="C55" s="18">
        <v>34</v>
      </c>
      <c r="D55" s="18">
        <v>56</v>
      </c>
      <c r="E55" s="18">
        <v>37</v>
      </c>
      <c r="F55" s="18">
        <v>57</v>
      </c>
      <c r="G55" s="18">
        <v>36</v>
      </c>
      <c r="H55" s="18">
        <v>62</v>
      </c>
      <c r="I55" s="18">
        <v>39</v>
      </c>
      <c r="J55" s="18">
        <v>67</v>
      </c>
      <c r="K55" s="18">
        <v>42</v>
      </c>
    </row>
    <row r="56" spans="1:11">
      <c r="A56" s="18" t="s">
        <v>145</v>
      </c>
      <c r="B56" s="18">
        <v>17</v>
      </c>
      <c r="C56" s="18">
        <v>13</v>
      </c>
      <c r="D56" s="18">
        <v>20</v>
      </c>
      <c r="E56" s="18">
        <v>15</v>
      </c>
      <c r="F56" s="18">
        <v>20</v>
      </c>
      <c r="G56" s="18">
        <v>15</v>
      </c>
      <c r="H56" s="18">
        <v>20</v>
      </c>
      <c r="I56" s="18">
        <v>16</v>
      </c>
      <c r="J56" s="18">
        <v>20</v>
      </c>
      <c r="K56" s="18">
        <v>15</v>
      </c>
    </row>
    <row r="57" spans="1:11">
      <c r="A57" s="48" t="s">
        <v>104</v>
      </c>
      <c r="B57" s="18">
        <v>5770</v>
      </c>
      <c r="C57" s="18">
        <v>4262</v>
      </c>
      <c r="D57" s="18">
        <v>5994</v>
      </c>
      <c r="E57" s="18">
        <v>4378</v>
      </c>
      <c r="F57" s="18">
        <v>6237</v>
      </c>
      <c r="G57" s="18">
        <v>4515</v>
      </c>
      <c r="H57" s="18">
        <v>6464</v>
      </c>
      <c r="I57" s="18">
        <v>4634</v>
      </c>
      <c r="J57" s="18">
        <v>6704</v>
      </c>
      <c r="K57" s="18">
        <v>4790</v>
      </c>
    </row>
    <row r="58" spans="1:11" ht="15">
      <c r="A58" s="47" t="s">
        <v>94</v>
      </c>
      <c r="B58" s="59" t="s">
        <v>100</v>
      </c>
      <c r="C58" s="59" t="s">
        <v>939</v>
      </c>
      <c r="D58" s="59" t="s">
        <v>245</v>
      </c>
      <c r="E58" s="59" t="s">
        <v>940</v>
      </c>
      <c r="F58" s="59" t="s">
        <v>24</v>
      </c>
      <c r="G58" s="59" t="s">
        <v>936</v>
      </c>
      <c r="H58" s="59" t="s">
        <v>25</v>
      </c>
      <c r="I58" s="59" t="s">
        <v>935</v>
      </c>
      <c r="J58" s="59" t="s">
        <v>915</v>
      </c>
      <c r="K58" s="59" t="s">
        <v>934</v>
      </c>
    </row>
    <row r="59" spans="1:11">
      <c r="A59" s="48" t="s">
        <v>178</v>
      </c>
      <c r="B59" s="18">
        <v>119</v>
      </c>
      <c r="C59" s="18">
        <v>73</v>
      </c>
      <c r="D59" s="18">
        <v>121</v>
      </c>
      <c r="E59" s="18">
        <v>69</v>
      </c>
      <c r="F59" s="18">
        <v>127</v>
      </c>
      <c r="G59" s="18">
        <v>68</v>
      </c>
      <c r="H59" s="18">
        <v>127</v>
      </c>
      <c r="I59" s="18">
        <v>65</v>
      </c>
      <c r="J59" s="18">
        <v>128</v>
      </c>
      <c r="K59" s="18">
        <v>63</v>
      </c>
    </row>
    <row r="60" spans="1:11">
      <c r="A60" s="18" t="s">
        <v>146</v>
      </c>
      <c r="B60" s="18">
        <v>109</v>
      </c>
      <c r="C60" s="18">
        <v>67</v>
      </c>
      <c r="D60" s="18">
        <v>110</v>
      </c>
      <c r="E60" s="18">
        <v>67</v>
      </c>
      <c r="F60" s="18">
        <v>116</v>
      </c>
      <c r="G60" s="18">
        <v>71</v>
      </c>
      <c r="H60" s="18">
        <v>120</v>
      </c>
      <c r="I60" s="18">
        <v>72</v>
      </c>
      <c r="J60" s="18">
        <v>123</v>
      </c>
      <c r="K60" s="18">
        <v>72</v>
      </c>
    </row>
    <row r="61" spans="1:11">
      <c r="A61" s="18" t="s">
        <v>147</v>
      </c>
      <c r="B61" s="18">
        <v>194</v>
      </c>
      <c r="C61" s="18">
        <v>118</v>
      </c>
      <c r="D61" s="18">
        <v>200</v>
      </c>
      <c r="E61" s="18">
        <v>119</v>
      </c>
      <c r="F61" s="18">
        <v>207</v>
      </c>
      <c r="G61" s="18">
        <v>123</v>
      </c>
      <c r="H61" s="18">
        <v>207</v>
      </c>
      <c r="I61" s="18">
        <v>116</v>
      </c>
      <c r="J61" s="18">
        <v>214</v>
      </c>
      <c r="K61" s="18">
        <v>119</v>
      </c>
    </row>
    <row r="62" spans="1:11">
      <c r="A62" s="48" t="s">
        <v>179</v>
      </c>
      <c r="B62" s="18">
        <v>397</v>
      </c>
      <c r="C62" s="18">
        <v>284</v>
      </c>
      <c r="D62" s="18">
        <v>411</v>
      </c>
      <c r="E62" s="18">
        <v>293</v>
      </c>
      <c r="F62" s="18">
        <v>426</v>
      </c>
      <c r="G62" s="18">
        <v>299</v>
      </c>
      <c r="H62" s="18">
        <v>442</v>
      </c>
      <c r="I62" s="18">
        <v>311</v>
      </c>
      <c r="J62" s="18">
        <v>455</v>
      </c>
      <c r="K62" s="18">
        <v>315</v>
      </c>
    </row>
    <row r="63" spans="1:11">
      <c r="A63" s="48" t="s">
        <v>104</v>
      </c>
      <c r="B63" s="18">
        <v>819</v>
      </c>
      <c r="C63" s="18">
        <v>542</v>
      </c>
      <c r="D63" s="18">
        <v>842</v>
      </c>
      <c r="E63" s="18">
        <v>548</v>
      </c>
      <c r="F63" s="18">
        <v>876</v>
      </c>
      <c r="G63" s="18">
        <v>561</v>
      </c>
      <c r="H63" s="18">
        <v>896</v>
      </c>
      <c r="I63" s="18">
        <v>564</v>
      </c>
      <c r="J63" s="18">
        <v>920</v>
      </c>
      <c r="K63" s="18">
        <v>569</v>
      </c>
    </row>
    <row r="64" spans="1:11" ht="15">
      <c r="A64" s="47" t="s">
        <v>95</v>
      </c>
      <c r="B64" s="59" t="s">
        <v>100</v>
      </c>
      <c r="C64" s="59" t="s">
        <v>939</v>
      </c>
      <c r="D64" s="59" t="s">
        <v>245</v>
      </c>
      <c r="E64" s="59" t="s">
        <v>940</v>
      </c>
      <c r="F64" s="59" t="s">
        <v>24</v>
      </c>
      <c r="G64" s="59" t="s">
        <v>936</v>
      </c>
      <c r="H64" s="59" t="s">
        <v>25</v>
      </c>
      <c r="I64" s="59" t="s">
        <v>935</v>
      </c>
      <c r="J64" s="59" t="s">
        <v>915</v>
      </c>
      <c r="K64" s="59" t="s">
        <v>934</v>
      </c>
    </row>
    <row r="65" spans="1:11">
      <c r="A65" s="18" t="s">
        <v>148</v>
      </c>
      <c r="B65" s="18">
        <v>39</v>
      </c>
      <c r="C65" s="18">
        <v>26</v>
      </c>
      <c r="D65" s="18">
        <v>41</v>
      </c>
      <c r="E65" s="18">
        <v>28</v>
      </c>
      <c r="F65" s="18">
        <v>44</v>
      </c>
      <c r="G65" s="18">
        <v>31</v>
      </c>
      <c r="H65" s="18">
        <v>46</v>
      </c>
      <c r="I65" s="18">
        <v>32</v>
      </c>
      <c r="J65" s="18">
        <v>49</v>
      </c>
      <c r="K65" s="18">
        <v>35</v>
      </c>
    </row>
    <row r="66" spans="1:11">
      <c r="A66" s="18" t="s">
        <v>149</v>
      </c>
      <c r="B66" s="18">
        <v>38</v>
      </c>
      <c r="C66" s="18">
        <v>30</v>
      </c>
      <c r="D66" s="18">
        <v>39</v>
      </c>
      <c r="E66" s="18">
        <v>29</v>
      </c>
      <c r="F66" s="18">
        <v>42</v>
      </c>
      <c r="G66" s="18">
        <v>32</v>
      </c>
      <c r="H66" s="18">
        <v>44</v>
      </c>
      <c r="I66" s="18">
        <v>33</v>
      </c>
      <c r="J66" s="18">
        <v>45</v>
      </c>
      <c r="K66" s="18">
        <v>33</v>
      </c>
    </row>
    <row r="67" spans="1:11">
      <c r="A67" s="18" t="s">
        <v>150</v>
      </c>
      <c r="B67" s="18">
        <v>371</v>
      </c>
      <c r="C67" s="18">
        <v>290</v>
      </c>
      <c r="D67" s="18">
        <v>386</v>
      </c>
      <c r="E67" s="18">
        <v>301</v>
      </c>
      <c r="F67" s="18">
        <v>406</v>
      </c>
      <c r="G67" s="18">
        <v>318</v>
      </c>
      <c r="H67" s="18">
        <v>419</v>
      </c>
      <c r="I67" s="18">
        <v>324</v>
      </c>
      <c r="J67" s="18">
        <v>435</v>
      </c>
      <c r="K67" s="18">
        <v>333</v>
      </c>
    </row>
    <row r="68" spans="1:11">
      <c r="A68" s="18" t="s">
        <v>151</v>
      </c>
      <c r="B68" s="18">
        <v>289</v>
      </c>
      <c r="C68" s="18">
        <v>156</v>
      </c>
      <c r="D68" s="18">
        <v>294</v>
      </c>
      <c r="E68" s="18">
        <v>155</v>
      </c>
      <c r="F68" s="18">
        <v>300</v>
      </c>
      <c r="G68" s="18">
        <v>149</v>
      </c>
      <c r="H68" s="18">
        <v>303</v>
      </c>
      <c r="I68" s="18">
        <v>149</v>
      </c>
      <c r="J68" s="18">
        <v>309</v>
      </c>
      <c r="K68" s="18">
        <v>147</v>
      </c>
    </row>
    <row r="69" spans="1:11">
      <c r="A69" s="48" t="s">
        <v>104</v>
      </c>
      <c r="B69" s="18">
        <v>737</v>
      </c>
      <c r="C69" s="18">
        <v>502</v>
      </c>
      <c r="D69" s="18">
        <v>760</v>
      </c>
      <c r="E69" s="18">
        <v>513</v>
      </c>
      <c r="F69" s="18">
        <v>792</v>
      </c>
      <c r="G69" s="18">
        <v>530</v>
      </c>
      <c r="H69" s="18">
        <v>812</v>
      </c>
      <c r="I69" s="18">
        <v>538</v>
      </c>
      <c r="J69" s="18">
        <v>838</v>
      </c>
      <c r="K69" s="18">
        <v>548</v>
      </c>
    </row>
    <row r="70" spans="1:11" ht="15">
      <c r="A70" s="47" t="s">
        <v>164</v>
      </c>
      <c r="B70" s="59" t="s">
        <v>100</v>
      </c>
      <c r="C70" s="59" t="s">
        <v>939</v>
      </c>
      <c r="D70" s="59" t="s">
        <v>245</v>
      </c>
      <c r="E70" s="59" t="s">
        <v>940</v>
      </c>
      <c r="F70" s="59" t="s">
        <v>24</v>
      </c>
      <c r="G70" s="59" t="s">
        <v>936</v>
      </c>
      <c r="H70" s="59" t="s">
        <v>25</v>
      </c>
      <c r="I70" s="59" t="s">
        <v>935</v>
      </c>
      <c r="J70" s="59" t="s">
        <v>915</v>
      </c>
      <c r="K70" s="59" t="s">
        <v>934</v>
      </c>
    </row>
    <row r="71" spans="1:11">
      <c r="A71" s="18" t="s">
        <v>152</v>
      </c>
      <c r="B71" s="18">
        <v>592</v>
      </c>
      <c r="C71" s="18">
        <v>390</v>
      </c>
      <c r="D71" s="18">
        <v>615</v>
      </c>
      <c r="E71" s="18">
        <v>401</v>
      </c>
      <c r="F71" s="18">
        <v>635</v>
      </c>
      <c r="G71" s="18">
        <v>414</v>
      </c>
      <c r="H71" s="18">
        <v>653</v>
      </c>
      <c r="I71" s="18">
        <v>425</v>
      </c>
      <c r="J71" s="18">
        <v>670</v>
      </c>
      <c r="K71" s="18">
        <v>436</v>
      </c>
    </row>
    <row r="72" spans="1:11">
      <c r="A72" s="18" t="s">
        <v>153</v>
      </c>
      <c r="B72" s="18">
        <v>2053</v>
      </c>
      <c r="C72" s="18">
        <v>1215</v>
      </c>
      <c r="D72" s="18">
        <v>2093</v>
      </c>
      <c r="E72" s="18">
        <v>1216</v>
      </c>
      <c r="F72" s="18">
        <v>2148</v>
      </c>
      <c r="G72" s="18">
        <v>1244</v>
      </c>
      <c r="H72" s="18">
        <v>2174</v>
      </c>
      <c r="I72" s="18">
        <v>1239</v>
      </c>
      <c r="J72" s="18">
        <v>2219</v>
      </c>
      <c r="K72" s="18">
        <v>1249</v>
      </c>
    </row>
    <row r="73" spans="1:11">
      <c r="A73" s="18" t="s">
        <v>154</v>
      </c>
      <c r="B73" s="18">
        <v>59</v>
      </c>
      <c r="C73" s="18">
        <v>37</v>
      </c>
      <c r="D73" s="18">
        <v>61</v>
      </c>
      <c r="E73" s="18">
        <v>37</v>
      </c>
      <c r="F73" s="18">
        <v>64</v>
      </c>
      <c r="G73" s="18">
        <v>37</v>
      </c>
      <c r="H73" s="18">
        <v>70</v>
      </c>
      <c r="I73" s="18">
        <v>41</v>
      </c>
      <c r="J73" s="18">
        <v>71</v>
      </c>
      <c r="K73" s="18">
        <v>40</v>
      </c>
    </row>
    <row r="74" spans="1:11">
      <c r="A74" s="48" t="s">
        <v>104</v>
      </c>
      <c r="B74" s="18">
        <v>2704</v>
      </c>
      <c r="C74" s="18">
        <v>1642</v>
      </c>
      <c r="D74" s="18">
        <v>2769</v>
      </c>
      <c r="E74" s="18">
        <v>1654</v>
      </c>
      <c r="F74" s="18">
        <v>2847</v>
      </c>
      <c r="G74" s="18">
        <v>1695</v>
      </c>
      <c r="H74" s="18">
        <v>2897</v>
      </c>
      <c r="I74" s="18">
        <v>1705</v>
      </c>
      <c r="J74" s="18">
        <v>2960</v>
      </c>
      <c r="K74" s="18">
        <v>1725</v>
      </c>
    </row>
    <row r="75" spans="1:11" ht="15">
      <c r="A75" s="47" t="s">
        <v>96</v>
      </c>
      <c r="B75" s="51" t="s">
        <v>100</v>
      </c>
      <c r="C75" s="51" t="s">
        <v>939</v>
      </c>
      <c r="D75" s="51" t="s">
        <v>245</v>
      </c>
      <c r="E75" s="51" t="s">
        <v>940</v>
      </c>
      <c r="F75" s="51" t="s">
        <v>24</v>
      </c>
      <c r="G75" s="51" t="s">
        <v>936</v>
      </c>
      <c r="H75" s="51" t="s">
        <v>25</v>
      </c>
      <c r="I75" s="51" t="s">
        <v>935</v>
      </c>
      <c r="J75" s="51" t="s">
        <v>915</v>
      </c>
      <c r="K75" s="51" t="s">
        <v>934</v>
      </c>
    </row>
    <row r="76" spans="1:11">
      <c r="A76" s="18" t="s">
        <v>155</v>
      </c>
      <c r="B76" s="18">
        <v>97</v>
      </c>
      <c r="C76" s="18">
        <v>52</v>
      </c>
      <c r="D76" s="18">
        <v>98</v>
      </c>
      <c r="E76" s="18">
        <v>50</v>
      </c>
      <c r="F76" s="18">
        <v>101</v>
      </c>
      <c r="G76" s="18">
        <v>52</v>
      </c>
      <c r="H76" s="18">
        <v>106</v>
      </c>
      <c r="I76" s="18">
        <v>55</v>
      </c>
      <c r="J76" s="18">
        <v>108</v>
      </c>
      <c r="K76" s="18">
        <v>54</v>
      </c>
    </row>
    <row r="77" spans="1:11">
      <c r="A77" s="48" t="s">
        <v>180</v>
      </c>
      <c r="B77" s="18">
        <v>396</v>
      </c>
      <c r="C77" s="18">
        <v>83</v>
      </c>
      <c r="D77" s="18">
        <v>389</v>
      </c>
      <c r="E77" s="18">
        <v>68</v>
      </c>
      <c r="F77" s="18">
        <v>386</v>
      </c>
      <c r="G77" s="18">
        <v>58</v>
      </c>
      <c r="H77" s="18">
        <v>376</v>
      </c>
      <c r="I77" s="18">
        <v>49</v>
      </c>
      <c r="J77" s="18">
        <v>374</v>
      </c>
      <c r="K77" s="18">
        <v>40</v>
      </c>
    </row>
    <row r="78" spans="1:11">
      <c r="A78" s="18" t="s">
        <v>156</v>
      </c>
      <c r="B78" s="18">
        <v>18</v>
      </c>
      <c r="C78" s="18">
        <v>18</v>
      </c>
      <c r="D78" s="18">
        <v>22</v>
      </c>
      <c r="E78" s="18">
        <v>22</v>
      </c>
      <c r="F78" s="18">
        <v>28</v>
      </c>
      <c r="G78" s="18">
        <v>28</v>
      </c>
      <c r="H78" s="18">
        <v>33</v>
      </c>
      <c r="I78" s="18">
        <v>33</v>
      </c>
      <c r="J78" s="18">
        <v>41</v>
      </c>
      <c r="K78" s="18">
        <v>40</v>
      </c>
    </row>
    <row r="79" spans="1:11">
      <c r="A79" s="18" t="s">
        <v>157</v>
      </c>
      <c r="B79" s="18">
        <v>75</v>
      </c>
      <c r="C79" s="18">
        <v>37</v>
      </c>
      <c r="D79" s="18">
        <v>77</v>
      </c>
      <c r="E79" s="18">
        <v>37</v>
      </c>
      <c r="F79" s="18">
        <v>80</v>
      </c>
      <c r="G79" s="18">
        <v>39</v>
      </c>
      <c r="H79" s="18">
        <v>80</v>
      </c>
      <c r="I79" s="18">
        <v>34</v>
      </c>
      <c r="J79" s="18">
        <v>81</v>
      </c>
      <c r="K79" s="18">
        <v>34</v>
      </c>
    </row>
    <row r="80" spans="1:11">
      <c r="A80" s="18" t="s">
        <v>158</v>
      </c>
      <c r="B80" s="18">
        <v>78</v>
      </c>
      <c r="C80" s="18">
        <v>62</v>
      </c>
      <c r="D80" s="18">
        <v>82</v>
      </c>
      <c r="E80" s="18">
        <v>64</v>
      </c>
      <c r="F80" s="18">
        <v>87</v>
      </c>
      <c r="G80" s="18">
        <v>67</v>
      </c>
      <c r="H80" s="18">
        <v>91</v>
      </c>
      <c r="I80" s="18">
        <v>68</v>
      </c>
      <c r="J80" s="18">
        <v>98</v>
      </c>
      <c r="K80" s="18">
        <v>75</v>
      </c>
    </row>
    <row r="81" spans="1:11">
      <c r="A81" s="18" t="s">
        <v>159</v>
      </c>
      <c r="B81" s="18">
        <v>118</v>
      </c>
      <c r="C81" s="18">
        <v>112</v>
      </c>
      <c r="D81" s="18">
        <v>138</v>
      </c>
      <c r="E81" s="18">
        <v>128</v>
      </c>
      <c r="F81" s="18">
        <v>156</v>
      </c>
      <c r="G81" s="18">
        <v>142</v>
      </c>
      <c r="H81" s="18">
        <v>182</v>
      </c>
      <c r="I81" s="18">
        <v>164</v>
      </c>
      <c r="J81" s="18">
        <v>200</v>
      </c>
      <c r="K81" s="18">
        <v>172</v>
      </c>
    </row>
    <row r="82" spans="1:11">
      <c r="A82" s="18" t="s">
        <v>160</v>
      </c>
      <c r="B82" s="18">
        <v>88</v>
      </c>
      <c r="C82" s="18">
        <v>30</v>
      </c>
      <c r="D82" s="18">
        <v>98</v>
      </c>
      <c r="E82" s="18">
        <v>39</v>
      </c>
      <c r="F82" s="18">
        <v>103</v>
      </c>
      <c r="G82" s="18">
        <v>41</v>
      </c>
      <c r="H82" s="18">
        <v>110</v>
      </c>
      <c r="I82" s="18">
        <v>48</v>
      </c>
      <c r="J82" s="18">
        <v>123</v>
      </c>
      <c r="K82" s="18">
        <v>61</v>
      </c>
    </row>
    <row r="83" spans="1:11">
      <c r="A83" s="18" t="s">
        <v>161</v>
      </c>
      <c r="B83" s="18">
        <v>104</v>
      </c>
      <c r="C83" s="18">
        <v>61</v>
      </c>
      <c r="D83" s="18">
        <v>111</v>
      </c>
      <c r="E83" s="18">
        <v>66</v>
      </c>
      <c r="F83" s="18">
        <v>113</v>
      </c>
      <c r="G83" s="18">
        <v>66</v>
      </c>
      <c r="H83" s="18">
        <v>119</v>
      </c>
      <c r="I83" s="18">
        <v>69</v>
      </c>
      <c r="J83" s="18">
        <v>129</v>
      </c>
      <c r="K83" s="18">
        <v>74</v>
      </c>
    </row>
    <row r="84" spans="1:11">
      <c r="A84" s="18" t="s">
        <v>162</v>
      </c>
      <c r="B84" s="18">
        <v>9</v>
      </c>
      <c r="C84" s="18">
        <v>8</v>
      </c>
      <c r="D84" s="18">
        <v>9</v>
      </c>
      <c r="E84" s="18">
        <v>8</v>
      </c>
      <c r="F84" s="18">
        <v>13</v>
      </c>
      <c r="G84" s="18">
        <v>12</v>
      </c>
      <c r="H84" s="18">
        <v>15</v>
      </c>
      <c r="I84" s="18">
        <v>14</v>
      </c>
      <c r="J84" s="18">
        <v>16</v>
      </c>
      <c r="K84" s="18">
        <v>15</v>
      </c>
    </row>
    <row r="85" spans="1:11">
      <c r="A85" s="18" t="s">
        <v>163</v>
      </c>
      <c r="B85" s="18">
        <v>9</v>
      </c>
      <c r="C85" s="18">
        <v>7</v>
      </c>
      <c r="D85" s="18">
        <v>9</v>
      </c>
      <c r="E85" s="18">
        <v>7</v>
      </c>
      <c r="F85" s="18">
        <v>10</v>
      </c>
      <c r="G85" s="18">
        <v>8</v>
      </c>
      <c r="H85" s="18">
        <v>11</v>
      </c>
      <c r="I85" s="18">
        <v>9</v>
      </c>
      <c r="J85" s="18">
        <v>16</v>
      </c>
      <c r="K85" s="18">
        <v>14</v>
      </c>
    </row>
    <row r="86" spans="1:11">
      <c r="A86" s="48" t="s">
        <v>104</v>
      </c>
      <c r="B86" s="18">
        <v>992</v>
      </c>
      <c r="C86" s="18">
        <v>470</v>
      </c>
      <c r="D86" s="18">
        <v>1033</v>
      </c>
      <c r="E86" s="18">
        <v>489</v>
      </c>
      <c r="F86" s="18">
        <v>1077</v>
      </c>
      <c r="G86" s="18">
        <v>513</v>
      </c>
      <c r="H86" s="18">
        <v>1123</v>
      </c>
      <c r="I86" s="18">
        <v>543</v>
      </c>
      <c r="J86" s="18">
        <v>1186</v>
      </c>
      <c r="K86" s="18">
        <v>579</v>
      </c>
    </row>
    <row r="87" spans="1:11" ht="15">
      <c r="A87" s="47" t="s">
        <v>97</v>
      </c>
      <c r="B87" s="51" t="s">
        <v>100</v>
      </c>
      <c r="C87" s="51" t="s">
        <v>939</v>
      </c>
      <c r="D87" s="51" t="s">
        <v>245</v>
      </c>
      <c r="E87" s="51" t="s">
        <v>940</v>
      </c>
      <c r="F87" s="51" t="s">
        <v>24</v>
      </c>
      <c r="G87" s="51" t="s">
        <v>936</v>
      </c>
      <c r="H87" s="51" t="s">
        <v>25</v>
      </c>
      <c r="I87" s="51" t="s">
        <v>935</v>
      </c>
      <c r="J87" s="51" t="s">
        <v>915</v>
      </c>
      <c r="K87" s="51" t="s">
        <v>934</v>
      </c>
    </row>
    <row r="88" spans="1:11">
      <c r="A88" s="18" t="s">
        <v>171</v>
      </c>
      <c r="B88" s="18">
        <v>56</v>
      </c>
      <c r="C88" s="18">
        <v>39</v>
      </c>
      <c r="D88" s="18">
        <v>57</v>
      </c>
      <c r="E88" s="18">
        <v>37</v>
      </c>
      <c r="F88" s="18">
        <v>62</v>
      </c>
      <c r="G88" s="18">
        <v>40</v>
      </c>
      <c r="H88" s="18">
        <v>68</v>
      </c>
      <c r="I88" s="18">
        <v>45</v>
      </c>
      <c r="J88" s="18">
        <v>69</v>
      </c>
      <c r="K88" s="18">
        <v>45</v>
      </c>
    </row>
    <row r="89" spans="1:11">
      <c r="A89" s="18" t="s">
        <v>172</v>
      </c>
      <c r="B89" s="18">
        <v>61</v>
      </c>
      <c r="C89" s="18">
        <v>43</v>
      </c>
      <c r="D89" s="18">
        <v>63</v>
      </c>
      <c r="E89" s="18">
        <v>44</v>
      </c>
      <c r="F89" s="18">
        <v>63</v>
      </c>
      <c r="G89" s="18">
        <v>43</v>
      </c>
      <c r="H89" s="18">
        <v>61</v>
      </c>
      <c r="I89" s="18">
        <v>43</v>
      </c>
      <c r="J89" s="18">
        <v>61</v>
      </c>
      <c r="K89" s="18">
        <v>43</v>
      </c>
    </row>
    <row r="90" spans="1:11">
      <c r="A90" s="18" t="s">
        <v>165</v>
      </c>
      <c r="B90" s="18">
        <v>68</v>
      </c>
      <c r="C90" s="18">
        <v>40</v>
      </c>
      <c r="D90" s="18">
        <v>71</v>
      </c>
      <c r="E90" s="18">
        <v>44</v>
      </c>
      <c r="F90" s="18">
        <v>71</v>
      </c>
      <c r="G90" s="18">
        <v>43</v>
      </c>
      <c r="H90" s="18">
        <v>70</v>
      </c>
      <c r="I90" s="18">
        <v>43</v>
      </c>
      <c r="J90" s="18">
        <v>74</v>
      </c>
      <c r="K90" s="18">
        <v>45</v>
      </c>
    </row>
    <row r="91" spans="1:11">
      <c r="A91" s="48" t="s">
        <v>181</v>
      </c>
      <c r="B91" s="18">
        <v>72</v>
      </c>
      <c r="C91" s="18">
        <v>46</v>
      </c>
      <c r="D91" s="18">
        <v>78</v>
      </c>
      <c r="E91" s="18">
        <v>52</v>
      </c>
      <c r="F91" s="18">
        <v>81</v>
      </c>
      <c r="G91" s="18">
        <v>55</v>
      </c>
      <c r="H91" s="18">
        <v>82</v>
      </c>
      <c r="I91" s="18">
        <v>55</v>
      </c>
      <c r="J91" s="18">
        <v>84</v>
      </c>
      <c r="K91" s="18">
        <v>55</v>
      </c>
    </row>
    <row r="92" spans="1:11">
      <c r="A92" s="18" t="s">
        <v>166</v>
      </c>
      <c r="B92" s="18">
        <v>105</v>
      </c>
      <c r="C92" s="18">
        <v>75</v>
      </c>
      <c r="D92" s="18">
        <v>110</v>
      </c>
      <c r="E92" s="18">
        <v>76</v>
      </c>
      <c r="F92" s="18">
        <v>115</v>
      </c>
      <c r="G92" s="18">
        <v>80</v>
      </c>
      <c r="H92" s="18">
        <v>118</v>
      </c>
      <c r="I92" s="18">
        <v>80</v>
      </c>
      <c r="J92" s="18">
        <v>123</v>
      </c>
      <c r="K92" s="18">
        <v>83</v>
      </c>
    </row>
    <row r="93" spans="1:11">
      <c r="A93" s="18" t="s">
        <v>167</v>
      </c>
      <c r="B93" s="18">
        <v>41</v>
      </c>
      <c r="C93" s="18">
        <v>35</v>
      </c>
      <c r="D93" s="18">
        <v>48</v>
      </c>
      <c r="E93" s="18">
        <v>40</v>
      </c>
      <c r="F93" s="18">
        <v>59</v>
      </c>
      <c r="G93" s="18">
        <v>50</v>
      </c>
      <c r="H93" s="18">
        <v>75</v>
      </c>
      <c r="I93" s="18">
        <v>63</v>
      </c>
      <c r="J93" s="18">
        <v>80</v>
      </c>
      <c r="K93" s="18">
        <v>67</v>
      </c>
    </row>
    <row r="94" spans="1:11">
      <c r="A94" s="18" t="s">
        <v>168</v>
      </c>
      <c r="B94" s="18">
        <v>346</v>
      </c>
      <c r="C94" s="18">
        <v>219</v>
      </c>
      <c r="D94" s="18">
        <v>355</v>
      </c>
      <c r="E94" s="18">
        <v>224</v>
      </c>
      <c r="F94" s="18">
        <v>363</v>
      </c>
      <c r="G94" s="18">
        <v>231</v>
      </c>
      <c r="H94" s="18">
        <v>372</v>
      </c>
      <c r="I94" s="18">
        <v>232</v>
      </c>
      <c r="J94" s="18">
        <v>387</v>
      </c>
      <c r="K94" s="18">
        <v>241</v>
      </c>
    </row>
    <row r="95" spans="1:11">
      <c r="A95" s="18" t="s">
        <v>169</v>
      </c>
      <c r="B95" s="18">
        <v>99</v>
      </c>
      <c r="C95" s="18">
        <v>57</v>
      </c>
      <c r="D95" s="18">
        <v>106</v>
      </c>
      <c r="E95" s="18">
        <v>64</v>
      </c>
      <c r="F95" s="18">
        <v>111</v>
      </c>
      <c r="G95" s="18">
        <v>68</v>
      </c>
      <c r="H95" s="18">
        <v>116</v>
      </c>
      <c r="I95" s="18">
        <v>69</v>
      </c>
      <c r="J95" s="18">
        <v>121</v>
      </c>
      <c r="K95" s="18">
        <v>74</v>
      </c>
    </row>
    <row r="96" spans="1:11">
      <c r="A96" s="18" t="s">
        <v>170</v>
      </c>
      <c r="B96" s="18">
        <v>177</v>
      </c>
      <c r="C96" s="18">
        <v>88</v>
      </c>
      <c r="D96" s="18">
        <v>187</v>
      </c>
      <c r="E96" s="18">
        <v>95</v>
      </c>
      <c r="F96" s="18">
        <v>193</v>
      </c>
      <c r="G96" s="18">
        <v>102</v>
      </c>
      <c r="H96" s="18">
        <v>197</v>
      </c>
      <c r="I96" s="18">
        <v>103</v>
      </c>
      <c r="J96" s="18">
        <v>202</v>
      </c>
      <c r="K96" s="18">
        <v>106</v>
      </c>
    </row>
    <row r="97" spans="1:11">
      <c r="A97" s="48" t="s">
        <v>104</v>
      </c>
      <c r="B97" s="18">
        <v>1025</v>
      </c>
      <c r="C97" s="18">
        <v>642</v>
      </c>
      <c r="D97" s="18">
        <v>1075</v>
      </c>
      <c r="E97" s="18">
        <v>676</v>
      </c>
      <c r="F97" s="18">
        <v>1118</v>
      </c>
      <c r="G97" s="18">
        <v>712</v>
      </c>
      <c r="H97" s="18">
        <v>1159</v>
      </c>
      <c r="I97" s="18">
        <v>733</v>
      </c>
      <c r="J97" s="18">
        <v>1201</v>
      </c>
      <c r="K97" s="18">
        <v>759</v>
      </c>
    </row>
    <row r="98" spans="1:11">
      <c r="A98" s="53" t="s">
        <v>30</v>
      </c>
    </row>
    <row r="99" spans="1:11">
      <c r="A99" s="53" t="s">
        <v>173</v>
      </c>
    </row>
    <row r="100" spans="1:11">
      <c r="A100" s="54" t="s">
        <v>174</v>
      </c>
    </row>
    <row r="101" spans="1:11">
      <c r="A101" s="52" t="s">
        <v>175</v>
      </c>
    </row>
    <row r="102" spans="1:11">
      <c r="A102" s="55"/>
    </row>
    <row r="103" spans="1:11">
      <c r="A103" s="52"/>
    </row>
  </sheetData>
  <pageMargins left="0.7" right="0.7" top="0.75" bottom="0.75" header="0.3" footer="0.3"/>
  <drawing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FF851-8DE4-4BFB-B290-6039F67B1E0B}">
  <dimension ref="A1:K103"/>
  <sheetViews>
    <sheetView zoomScaleNormal="100" workbookViewId="0"/>
  </sheetViews>
  <sheetFormatPr defaultColWidth="9.33203125" defaultRowHeight="13.5"/>
  <cols>
    <col min="1" max="1" width="48.83203125" style="16" customWidth="1"/>
    <col min="2" max="2" width="8.1640625" style="16" customWidth="1"/>
    <col min="3" max="3" width="19" style="16" customWidth="1"/>
    <col min="4" max="4" width="13.33203125" style="16" customWidth="1"/>
    <col min="5" max="5" width="17.1640625" style="16" bestFit="1" customWidth="1"/>
    <col min="6" max="8" width="13.33203125" style="16" customWidth="1"/>
    <col min="9" max="9" width="17.1640625" style="16" customWidth="1"/>
    <col min="10" max="10" width="13.33203125" style="16" customWidth="1"/>
    <col min="11" max="11" width="17.6640625" style="16" customWidth="1"/>
    <col min="12" max="16384" width="9.33203125" style="16"/>
  </cols>
  <sheetData>
    <row r="1" spans="1:11">
      <c r="A1" s="44" t="s">
        <v>898</v>
      </c>
    </row>
    <row r="2" spans="1:11" ht="17.25" customHeight="1">
      <c r="A2" s="17" t="s">
        <v>946</v>
      </c>
      <c r="B2" s="17"/>
      <c r="C2" s="17"/>
      <c r="D2" s="17"/>
      <c r="E2" s="17"/>
      <c r="F2" s="17"/>
      <c r="G2" s="17"/>
      <c r="H2" s="17"/>
      <c r="I2" s="17"/>
      <c r="J2" s="17"/>
    </row>
    <row r="3" spans="1:11" ht="17.25" customHeight="1">
      <c r="A3" s="45" t="s">
        <v>947</v>
      </c>
      <c r="B3" s="46"/>
      <c r="C3" s="46"/>
      <c r="D3" s="46"/>
      <c r="E3" s="46"/>
      <c r="F3" s="46"/>
      <c r="G3" s="46"/>
      <c r="H3" s="46"/>
      <c r="I3" s="46"/>
      <c r="J3" s="46"/>
    </row>
    <row r="4" spans="1:11" ht="15">
      <c r="A4" s="23" t="s">
        <v>98</v>
      </c>
      <c r="B4" s="105" t="s">
        <v>100</v>
      </c>
      <c r="C4" s="105" t="s">
        <v>886</v>
      </c>
      <c r="D4" s="1" t="s">
        <v>245</v>
      </c>
      <c r="E4" s="106" t="s">
        <v>889</v>
      </c>
      <c r="F4" s="105" t="s">
        <v>24</v>
      </c>
      <c r="G4" s="23" t="s">
        <v>890</v>
      </c>
      <c r="H4" s="105" t="s">
        <v>25</v>
      </c>
      <c r="I4" s="105" t="s">
        <v>888</v>
      </c>
      <c r="J4" s="105" t="s">
        <v>915</v>
      </c>
      <c r="K4" s="23" t="s">
        <v>943</v>
      </c>
    </row>
    <row r="5" spans="1:11" ht="15">
      <c r="A5" s="48" t="s">
        <v>89</v>
      </c>
      <c r="B5" s="51" t="s">
        <v>100</v>
      </c>
      <c r="C5" s="51" t="s">
        <v>939</v>
      </c>
      <c r="D5" s="51" t="s">
        <v>245</v>
      </c>
      <c r="E5" s="51" t="s">
        <v>940</v>
      </c>
      <c r="F5" s="51" t="s">
        <v>24</v>
      </c>
      <c r="G5" s="51" t="s">
        <v>936</v>
      </c>
      <c r="H5" s="51" t="s">
        <v>25</v>
      </c>
      <c r="I5" s="51" t="s">
        <v>935</v>
      </c>
      <c r="J5" s="51" t="s">
        <v>915</v>
      </c>
      <c r="K5" s="51" t="s">
        <v>934</v>
      </c>
    </row>
    <row r="6" spans="1:11">
      <c r="A6" s="18" t="s">
        <v>105</v>
      </c>
      <c r="B6" s="18">
        <v>1417</v>
      </c>
      <c r="C6" s="18">
        <v>696</v>
      </c>
      <c r="D6" s="18">
        <v>1432</v>
      </c>
      <c r="E6" s="18">
        <v>691</v>
      </c>
      <c r="F6" s="18">
        <v>1441</v>
      </c>
      <c r="G6" s="18">
        <v>691</v>
      </c>
      <c r="H6" s="18">
        <v>1439</v>
      </c>
      <c r="I6" s="18">
        <v>688</v>
      </c>
      <c r="J6" s="18">
        <v>1444</v>
      </c>
      <c r="K6" s="18">
        <v>690</v>
      </c>
    </row>
    <row r="7" spans="1:11">
      <c r="A7" s="48" t="s">
        <v>106</v>
      </c>
      <c r="B7" s="18">
        <v>96</v>
      </c>
      <c r="C7" s="18">
        <v>41</v>
      </c>
      <c r="D7" s="18">
        <v>96</v>
      </c>
      <c r="E7" s="18">
        <v>37</v>
      </c>
      <c r="F7" s="18">
        <v>96</v>
      </c>
      <c r="G7" s="18">
        <v>38</v>
      </c>
      <c r="H7" s="18">
        <v>95</v>
      </c>
      <c r="I7" s="18">
        <v>35</v>
      </c>
      <c r="J7" s="18">
        <v>96</v>
      </c>
      <c r="K7" s="18">
        <v>33</v>
      </c>
    </row>
    <row r="8" spans="1:11">
      <c r="A8" s="48" t="s">
        <v>176</v>
      </c>
      <c r="B8" s="18">
        <v>93</v>
      </c>
      <c r="C8" s="18">
        <v>46</v>
      </c>
      <c r="D8" s="18">
        <v>91</v>
      </c>
      <c r="E8" s="18">
        <v>43</v>
      </c>
      <c r="F8" s="18">
        <v>93</v>
      </c>
      <c r="G8" s="18">
        <v>43</v>
      </c>
      <c r="H8" s="18">
        <v>94</v>
      </c>
      <c r="I8" s="18">
        <v>42</v>
      </c>
      <c r="J8" s="18">
        <v>98</v>
      </c>
      <c r="K8" s="18">
        <v>42</v>
      </c>
    </row>
    <row r="9" spans="1:11">
      <c r="A9" s="48" t="s">
        <v>107</v>
      </c>
      <c r="B9" s="18">
        <v>55</v>
      </c>
      <c r="C9" s="18">
        <v>29</v>
      </c>
      <c r="D9" s="18">
        <v>61</v>
      </c>
      <c r="E9" s="18">
        <v>34</v>
      </c>
      <c r="F9" s="18">
        <v>62</v>
      </c>
      <c r="G9" s="18">
        <v>33</v>
      </c>
      <c r="H9" s="18">
        <v>64</v>
      </c>
      <c r="I9" s="18">
        <v>34</v>
      </c>
      <c r="J9" s="18">
        <v>65</v>
      </c>
      <c r="K9" s="18">
        <v>35</v>
      </c>
    </row>
    <row r="10" spans="1:11">
      <c r="A10" s="48" t="s">
        <v>108</v>
      </c>
      <c r="B10" s="18">
        <v>91</v>
      </c>
      <c r="C10" s="18">
        <v>54</v>
      </c>
      <c r="D10" s="18">
        <v>94</v>
      </c>
      <c r="E10" s="18">
        <v>54</v>
      </c>
      <c r="F10" s="18">
        <v>94</v>
      </c>
      <c r="G10" s="18">
        <v>52</v>
      </c>
      <c r="H10" s="18">
        <v>93</v>
      </c>
      <c r="I10" s="18">
        <v>53</v>
      </c>
      <c r="J10" s="18">
        <v>95</v>
      </c>
      <c r="K10" s="18">
        <v>54</v>
      </c>
    </row>
    <row r="11" spans="1:11">
      <c r="A11" s="48" t="s">
        <v>109</v>
      </c>
      <c r="B11" s="18">
        <v>140</v>
      </c>
      <c r="C11" s="18">
        <v>91</v>
      </c>
      <c r="D11" s="18">
        <v>142</v>
      </c>
      <c r="E11" s="18">
        <v>92</v>
      </c>
      <c r="F11" s="18">
        <v>147</v>
      </c>
      <c r="G11" s="18">
        <v>90</v>
      </c>
      <c r="H11" s="18">
        <v>150</v>
      </c>
      <c r="I11" s="18">
        <v>90</v>
      </c>
      <c r="J11" s="18">
        <v>154</v>
      </c>
      <c r="K11" s="18">
        <v>91</v>
      </c>
    </row>
    <row r="12" spans="1:11">
      <c r="A12" s="48" t="s">
        <v>104</v>
      </c>
      <c r="B12" s="18">
        <v>1892</v>
      </c>
      <c r="C12" s="18">
        <v>957</v>
      </c>
      <c r="D12" s="18">
        <v>1916</v>
      </c>
      <c r="E12" s="18">
        <v>951</v>
      </c>
      <c r="F12" s="18">
        <v>1933</v>
      </c>
      <c r="G12" s="18">
        <v>947</v>
      </c>
      <c r="H12" s="18">
        <v>1935</v>
      </c>
      <c r="I12" s="18">
        <v>942</v>
      </c>
      <c r="J12" s="18">
        <v>1952</v>
      </c>
      <c r="K12" s="18">
        <v>945</v>
      </c>
    </row>
    <row r="13" spans="1:11" ht="15">
      <c r="A13" s="47" t="s">
        <v>90</v>
      </c>
      <c r="B13" s="51" t="s">
        <v>100</v>
      </c>
      <c r="C13" s="51" t="s">
        <v>939</v>
      </c>
      <c r="D13" s="51" t="s">
        <v>245</v>
      </c>
      <c r="E13" s="51" t="s">
        <v>940</v>
      </c>
      <c r="F13" s="51" t="s">
        <v>24</v>
      </c>
      <c r="G13" s="51" t="s">
        <v>936</v>
      </c>
      <c r="H13" s="51" t="s">
        <v>25</v>
      </c>
      <c r="I13" s="51" t="s">
        <v>935</v>
      </c>
      <c r="J13" s="51" t="s">
        <v>915</v>
      </c>
      <c r="K13" s="51" t="s">
        <v>934</v>
      </c>
    </row>
    <row r="14" spans="1:11">
      <c r="A14" s="48" t="s">
        <v>110</v>
      </c>
      <c r="B14" s="18">
        <v>264</v>
      </c>
      <c r="C14" s="18">
        <v>132</v>
      </c>
      <c r="D14" s="18">
        <v>271</v>
      </c>
      <c r="E14" s="18">
        <v>132</v>
      </c>
      <c r="F14" s="18">
        <v>277</v>
      </c>
      <c r="G14" s="18">
        <v>135</v>
      </c>
      <c r="H14" s="18">
        <v>281</v>
      </c>
      <c r="I14" s="18">
        <v>137</v>
      </c>
      <c r="J14" s="18">
        <v>284</v>
      </c>
      <c r="K14" s="18">
        <v>141</v>
      </c>
    </row>
    <row r="15" spans="1:11">
      <c r="A15" s="18" t="s">
        <v>111</v>
      </c>
      <c r="B15" s="18">
        <v>1778</v>
      </c>
      <c r="C15" s="18">
        <v>1014</v>
      </c>
      <c r="D15" s="18">
        <v>1816</v>
      </c>
      <c r="E15" s="18">
        <v>1023</v>
      </c>
      <c r="F15" s="18">
        <v>1847</v>
      </c>
      <c r="G15" s="18">
        <v>1046</v>
      </c>
      <c r="H15" s="18">
        <v>1894</v>
      </c>
      <c r="I15" s="18">
        <v>1074</v>
      </c>
      <c r="J15" s="18">
        <v>1945</v>
      </c>
      <c r="K15" s="18">
        <v>1114</v>
      </c>
    </row>
    <row r="16" spans="1:11">
      <c r="A16" s="48" t="s">
        <v>112</v>
      </c>
      <c r="B16" s="18">
        <v>143</v>
      </c>
      <c r="C16" s="18">
        <v>88</v>
      </c>
      <c r="D16" s="18">
        <v>145</v>
      </c>
      <c r="E16" s="18">
        <v>86</v>
      </c>
      <c r="F16" s="18">
        <v>149</v>
      </c>
      <c r="G16" s="18">
        <v>90</v>
      </c>
      <c r="H16" s="18">
        <v>156</v>
      </c>
      <c r="I16" s="18">
        <v>93</v>
      </c>
      <c r="J16" s="18">
        <v>159</v>
      </c>
      <c r="K16" s="18">
        <v>95</v>
      </c>
    </row>
    <row r="17" spans="1:11">
      <c r="A17" s="48" t="s">
        <v>104</v>
      </c>
      <c r="B17" s="18">
        <v>2185</v>
      </c>
      <c r="C17" s="18">
        <v>1234</v>
      </c>
      <c r="D17" s="18">
        <v>2232</v>
      </c>
      <c r="E17" s="18">
        <v>1241</v>
      </c>
      <c r="F17" s="18">
        <v>2273</v>
      </c>
      <c r="G17" s="18">
        <v>1271</v>
      </c>
      <c r="H17" s="18">
        <v>2331</v>
      </c>
      <c r="I17" s="18">
        <v>1304</v>
      </c>
      <c r="J17" s="18">
        <v>2388</v>
      </c>
      <c r="K17" s="18">
        <v>1350</v>
      </c>
    </row>
    <row r="18" spans="1:11" ht="15">
      <c r="A18" s="47" t="s">
        <v>91</v>
      </c>
      <c r="B18" s="59" t="s">
        <v>100</v>
      </c>
      <c r="C18" s="59" t="s">
        <v>939</v>
      </c>
      <c r="D18" s="59" t="s">
        <v>245</v>
      </c>
      <c r="E18" s="59" t="s">
        <v>940</v>
      </c>
      <c r="F18" s="59" t="s">
        <v>24</v>
      </c>
      <c r="G18" s="59" t="s">
        <v>936</v>
      </c>
      <c r="H18" s="59" t="s">
        <v>25</v>
      </c>
      <c r="I18" s="59" t="s">
        <v>935</v>
      </c>
      <c r="J18" s="59" t="s">
        <v>915</v>
      </c>
      <c r="K18" s="59" t="s">
        <v>934</v>
      </c>
    </row>
    <row r="19" spans="1:11">
      <c r="A19" s="48" t="s">
        <v>113</v>
      </c>
      <c r="B19" s="18">
        <v>212</v>
      </c>
      <c r="C19" s="18">
        <v>204</v>
      </c>
      <c r="D19" s="18">
        <v>261</v>
      </c>
      <c r="E19" s="18">
        <v>252</v>
      </c>
      <c r="F19" s="18">
        <v>300</v>
      </c>
      <c r="G19" s="18">
        <v>287</v>
      </c>
      <c r="H19" s="18">
        <v>347</v>
      </c>
      <c r="I19" s="18">
        <v>331</v>
      </c>
      <c r="J19" s="18">
        <v>381</v>
      </c>
      <c r="K19" s="18">
        <v>365</v>
      </c>
    </row>
    <row r="20" spans="1:11">
      <c r="A20" s="48" t="s">
        <v>114</v>
      </c>
      <c r="B20" s="18">
        <v>7175</v>
      </c>
      <c r="C20" s="18">
        <v>3575</v>
      </c>
      <c r="D20" s="18">
        <v>7324</v>
      </c>
      <c r="E20" s="18">
        <v>3598</v>
      </c>
      <c r="F20" s="18">
        <v>7500</v>
      </c>
      <c r="G20" s="18">
        <v>3653</v>
      </c>
      <c r="H20" s="18">
        <v>7696</v>
      </c>
      <c r="I20" s="18">
        <v>3743</v>
      </c>
      <c r="J20" s="18">
        <v>7902</v>
      </c>
      <c r="K20" s="18">
        <v>3841</v>
      </c>
    </row>
    <row r="21" spans="1:11">
      <c r="A21" s="48" t="s">
        <v>115</v>
      </c>
      <c r="B21" s="18">
        <v>159</v>
      </c>
      <c r="C21" s="18">
        <v>66</v>
      </c>
      <c r="D21" s="18">
        <v>171</v>
      </c>
      <c r="E21" s="18">
        <v>77</v>
      </c>
      <c r="F21" s="18">
        <v>179</v>
      </c>
      <c r="G21" s="18">
        <v>84</v>
      </c>
      <c r="H21" s="18">
        <v>186</v>
      </c>
      <c r="I21" s="18">
        <v>89</v>
      </c>
      <c r="J21" s="18">
        <v>192</v>
      </c>
      <c r="K21" s="18">
        <v>93</v>
      </c>
    </row>
    <row r="22" spans="1:11" ht="15">
      <c r="A22" s="18" t="s">
        <v>116</v>
      </c>
      <c r="B22" s="58">
        <v>315</v>
      </c>
      <c r="C22" s="58">
        <v>163</v>
      </c>
      <c r="D22" s="58">
        <v>327</v>
      </c>
      <c r="E22" s="58">
        <v>169</v>
      </c>
      <c r="F22" s="58">
        <v>336</v>
      </c>
      <c r="G22" s="58">
        <v>170</v>
      </c>
      <c r="H22" s="58">
        <v>343</v>
      </c>
      <c r="I22" s="58">
        <v>174</v>
      </c>
      <c r="J22" s="58">
        <v>350</v>
      </c>
      <c r="K22" s="58">
        <v>178</v>
      </c>
    </row>
    <row r="23" spans="1:11">
      <c r="A23" s="48" t="s">
        <v>117</v>
      </c>
      <c r="B23" s="18">
        <v>549</v>
      </c>
      <c r="C23" s="18">
        <v>294</v>
      </c>
      <c r="D23" s="18">
        <v>562</v>
      </c>
      <c r="E23" s="18">
        <v>292</v>
      </c>
      <c r="F23" s="18">
        <v>575</v>
      </c>
      <c r="G23" s="18">
        <v>287</v>
      </c>
      <c r="H23" s="18">
        <v>588</v>
      </c>
      <c r="I23" s="18">
        <v>297</v>
      </c>
      <c r="J23" s="18">
        <v>589</v>
      </c>
      <c r="K23" s="18">
        <v>295</v>
      </c>
    </row>
    <row r="24" spans="1:11">
      <c r="A24" s="18" t="s">
        <v>118</v>
      </c>
      <c r="B24" s="18">
        <v>114</v>
      </c>
      <c r="C24" s="18">
        <v>71</v>
      </c>
      <c r="D24" s="18">
        <v>114</v>
      </c>
      <c r="E24" s="18">
        <v>67</v>
      </c>
      <c r="F24" s="18">
        <v>118</v>
      </c>
      <c r="G24" s="18">
        <v>67</v>
      </c>
      <c r="H24" s="18">
        <v>118</v>
      </c>
      <c r="I24" s="18">
        <v>65</v>
      </c>
      <c r="J24" s="18">
        <v>118</v>
      </c>
      <c r="K24" s="18">
        <v>61</v>
      </c>
    </row>
    <row r="25" spans="1:11">
      <c r="A25" s="48" t="s">
        <v>119</v>
      </c>
      <c r="B25" s="18">
        <v>40</v>
      </c>
      <c r="C25" s="18">
        <v>24</v>
      </c>
      <c r="D25" s="18">
        <v>43</v>
      </c>
      <c r="E25" s="18">
        <v>26</v>
      </c>
      <c r="F25" s="18">
        <v>46</v>
      </c>
      <c r="G25" s="18">
        <v>28</v>
      </c>
      <c r="H25" s="18">
        <v>49</v>
      </c>
      <c r="I25" s="18">
        <v>30</v>
      </c>
      <c r="J25" s="18">
        <v>51</v>
      </c>
      <c r="K25" s="18">
        <v>32</v>
      </c>
    </row>
    <row r="26" spans="1:11">
      <c r="A26" s="48" t="s">
        <v>120</v>
      </c>
      <c r="B26" s="18">
        <v>8</v>
      </c>
      <c r="C26" s="18">
        <v>2</v>
      </c>
      <c r="D26" s="18">
        <v>7</v>
      </c>
      <c r="E26" s="18">
        <v>2</v>
      </c>
      <c r="F26" s="18">
        <v>7</v>
      </c>
      <c r="G26" s="18">
        <v>2</v>
      </c>
      <c r="H26" s="18">
        <v>7</v>
      </c>
      <c r="I26" s="18">
        <v>1</v>
      </c>
      <c r="J26" s="18">
        <v>7</v>
      </c>
      <c r="K26" s="18">
        <v>0</v>
      </c>
    </row>
    <row r="27" spans="1:11">
      <c r="A27" s="48" t="s">
        <v>121</v>
      </c>
      <c r="B27" s="18">
        <v>413</v>
      </c>
      <c r="C27" s="18">
        <v>252</v>
      </c>
      <c r="D27" s="18">
        <v>425</v>
      </c>
      <c r="E27" s="18">
        <v>257</v>
      </c>
      <c r="F27" s="18">
        <v>431</v>
      </c>
      <c r="G27" s="18">
        <v>257</v>
      </c>
      <c r="H27" s="18">
        <v>450</v>
      </c>
      <c r="I27" s="18">
        <v>272</v>
      </c>
      <c r="J27" s="18">
        <v>459</v>
      </c>
      <c r="K27" s="18">
        <v>282</v>
      </c>
    </row>
    <row r="28" spans="1:11">
      <c r="A28" s="48" t="s">
        <v>122</v>
      </c>
      <c r="B28" s="18">
        <v>275</v>
      </c>
      <c r="C28" s="18">
        <v>143</v>
      </c>
      <c r="D28" s="18">
        <v>276</v>
      </c>
      <c r="E28" s="18">
        <v>139</v>
      </c>
      <c r="F28" s="18">
        <v>280</v>
      </c>
      <c r="G28" s="18">
        <v>139</v>
      </c>
      <c r="H28" s="18">
        <v>284</v>
      </c>
      <c r="I28" s="18">
        <v>140</v>
      </c>
      <c r="J28" s="18">
        <v>287</v>
      </c>
      <c r="K28" s="18">
        <v>140</v>
      </c>
    </row>
    <row r="29" spans="1:11">
      <c r="A29" s="48" t="s">
        <v>123</v>
      </c>
      <c r="B29" s="18">
        <v>49</v>
      </c>
      <c r="C29" s="18">
        <v>33</v>
      </c>
      <c r="D29" s="18">
        <v>51</v>
      </c>
      <c r="E29" s="18">
        <v>35</v>
      </c>
      <c r="F29" s="18">
        <v>53</v>
      </c>
      <c r="G29" s="18">
        <v>34</v>
      </c>
      <c r="H29" s="18">
        <v>54</v>
      </c>
      <c r="I29" s="18">
        <v>33</v>
      </c>
      <c r="J29" s="18">
        <v>55</v>
      </c>
      <c r="K29" s="18">
        <v>34</v>
      </c>
    </row>
    <row r="30" spans="1:11">
      <c r="A30" s="48" t="s">
        <v>124</v>
      </c>
      <c r="B30" s="18">
        <v>80</v>
      </c>
      <c r="C30" s="18">
        <v>19</v>
      </c>
      <c r="D30" s="18">
        <v>77</v>
      </c>
      <c r="E30" s="18">
        <v>16</v>
      </c>
      <c r="F30" s="18">
        <v>79</v>
      </c>
      <c r="G30" s="18">
        <v>17</v>
      </c>
      <c r="H30" s="18">
        <v>78</v>
      </c>
      <c r="I30" s="18">
        <v>16</v>
      </c>
      <c r="J30" s="18">
        <v>75</v>
      </c>
      <c r="K30" s="18">
        <v>14</v>
      </c>
    </row>
    <row r="31" spans="1:11">
      <c r="A31" s="48" t="s">
        <v>104</v>
      </c>
      <c r="B31" s="18">
        <v>9389</v>
      </c>
      <c r="C31" s="18">
        <v>4846</v>
      </c>
      <c r="D31" s="18">
        <v>9638</v>
      </c>
      <c r="E31" s="18">
        <v>4930</v>
      </c>
      <c r="F31" s="18">
        <v>9904</v>
      </c>
      <c r="G31" s="18">
        <v>5025</v>
      </c>
      <c r="H31" s="18">
        <v>10200</v>
      </c>
      <c r="I31" s="18">
        <v>5191</v>
      </c>
      <c r="J31" s="18">
        <v>10466</v>
      </c>
      <c r="K31" s="18">
        <v>5335</v>
      </c>
    </row>
    <row r="32" spans="1:11" ht="15">
      <c r="A32" s="47" t="s">
        <v>92</v>
      </c>
      <c r="B32" s="59" t="s">
        <v>100</v>
      </c>
      <c r="C32" s="59" t="s">
        <v>939</v>
      </c>
      <c r="D32" s="59" t="s">
        <v>245</v>
      </c>
      <c r="E32" s="59" t="s">
        <v>940</v>
      </c>
      <c r="F32" s="59" t="s">
        <v>24</v>
      </c>
      <c r="G32" s="59" t="s">
        <v>936</v>
      </c>
      <c r="H32" s="59" t="s">
        <v>25</v>
      </c>
      <c r="I32" s="59" t="s">
        <v>935</v>
      </c>
      <c r="J32" s="59" t="s">
        <v>915</v>
      </c>
      <c r="K32" s="59" t="s">
        <v>934</v>
      </c>
    </row>
    <row r="33" spans="1:11">
      <c r="A33" s="18" t="s">
        <v>125</v>
      </c>
      <c r="B33" s="18">
        <v>318</v>
      </c>
      <c r="C33" s="18">
        <v>187</v>
      </c>
      <c r="D33" s="18">
        <v>321</v>
      </c>
      <c r="E33" s="18">
        <v>188</v>
      </c>
      <c r="F33" s="18">
        <v>322</v>
      </c>
      <c r="G33" s="18">
        <v>187</v>
      </c>
      <c r="H33" s="18">
        <v>325</v>
      </c>
      <c r="I33" s="18">
        <v>183</v>
      </c>
      <c r="J33" s="18">
        <v>327</v>
      </c>
      <c r="K33" s="18">
        <v>183</v>
      </c>
    </row>
    <row r="34" spans="1:11">
      <c r="A34" s="18" t="s">
        <v>126</v>
      </c>
      <c r="B34" s="18">
        <v>504</v>
      </c>
      <c r="C34" s="18">
        <v>218</v>
      </c>
      <c r="D34" s="18">
        <v>510</v>
      </c>
      <c r="E34" s="18">
        <v>215</v>
      </c>
      <c r="F34" s="18">
        <v>517</v>
      </c>
      <c r="G34" s="18">
        <v>222</v>
      </c>
      <c r="H34" s="18">
        <v>520</v>
      </c>
      <c r="I34" s="18">
        <v>215</v>
      </c>
      <c r="J34" s="18">
        <v>524</v>
      </c>
      <c r="K34" s="18">
        <v>212</v>
      </c>
    </row>
    <row r="35" spans="1:11">
      <c r="A35" s="48" t="s">
        <v>177</v>
      </c>
      <c r="B35" s="18">
        <v>286</v>
      </c>
      <c r="C35" s="18">
        <v>181</v>
      </c>
      <c r="D35" s="18">
        <v>293</v>
      </c>
      <c r="E35" s="18">
        <v>181</v>
      </c>
      <c r="F35" s="18">
        <v>292</v>
      </c>
      <c r="G35" s="18">
        <v>176</v>
      </c>
      <c r="H35" s="18">
        <v>299</v>
      </c>
      <c r="I35" s="18">
        <v>176</v>
      </c>
      <c r="J35" s="18">
        <v>305</v>
      </c>
      <c r="K35" s="18">
        <v>176</v>
      </c>
    </row>
    <row r="36" spans="1:11">
      <c r="A36" s="18" t="s">
        <v>127</v>
      </c>
      <c r="B36" s="18">
        <v>4394</v>
      </c>
      <c r="C36" s="18">
        <v>2459</v>
      </c>
      <c r="D36" s="18">
        <v>4437</v>
      </c>
      <c r="E36" s="18">
        <v>2465</v>
      </c>
      <c r="F36" s="18">
        <v>4496</v>
      </c>
      <c r="G36" s="18">
        <v>2471</v>
      </c>
      <c r="H36" s="18">
        <v>4547</v>
      </c>
      <c r="I36" s="18">
        <v>2482</v>
      </c>
      <c r="J36" s="18">
        <v>4576</v>
      </c>
      <c r="K36" s="18">
        <v>2478</v>
      </c>
    </row>
    <row r="37" spans="1:11">
      <c r="A37" s="18" t="s">
        <v>128</v>
      </c>
      <c r="B37" s="18">
        <v>1378</v>
      </c>
      <c r="C37" s="18">
        <v>910</v>
      </c>
      <c r="D37" s="18">
        <v>1416</v>
      </c>
      <c r="E37" s="18">
        <v>929</v>
      </c>
      <c r="F37" s="18">
        <v>1451</v>
      </c>
      <c r="G37" s="18">
        <v>941</v>
      </c>
      <c r="H37" s="18">
        <v>1475</v>
      </c>
      <c r="I37" s="18">
        <v>936</v>
      </c>
      <c r="J37" s="18">
        <v>1489</v>
      </c>
      <c r="K37" s="18">
        <v>928</v>
      </c>
    </row>
    <row r="38" spans="1:11">
      <c r="A38" s="18" t="s">
        <v>129</v>
      </c>
      <c r="B38" s="18">
        <v>393</v>
      </c>
      <c r="C38" s="18">
        <v>206</v>
      </c>
      <c r="D38" s="18">
        <v>402</v>
      </c>
      <c r="E38" s="18">
        <v>206</v>
      </c>
      <c r="F38" s="18">
        <v>410</v>
      </c>
      <c r="G38" s="18">
        <v>210</v>
      </c>
      <c r="H38" s="18">
        <v>408</v>
      </c>
      <c r="I38" s="18">
        <v>209</v>
      </c>
      <c r="J38" s="18">
        <v>414</v>
      </c>
      <c r="K38" s="18">
        <v>212</v>
      </c>
    </row>
    <row r="39" spans="1:11">
      <c r="A39" s="18" t="s">
        <v>130</v>
      </c>
      <c r="B39" s="18">
        <v>447</v>
      </c>
      <c r="C39" s="18">
        <v>293</v>
      </c>
      <c r="D39" s="18">
        <v>460</v>
      </c>
      <c r="E39" s="18">
        <v>304</v>
      </c>
      <c r="F39" s="18">
        <v>473</v>
      </c>
      <c r="G39" s="18">
        <v>304</v>
      </c>
      <c r="H39" s="18">
        <v>480</v>
      </c>
      <c r="I39" s="18">
        <v>306</v>
      </c>
      <c r="J39" s="18">
        <v>490</v>
      </c>
      <c r="K39" s="18">
        <v>310</v>
      </c>
    </row>
    <row r="40" spans="1:11">
      <c r="A40" s="18" t="s">
        <v>131</v>
      </c>
      <c r="B40" s="18">
        <v>308</v>
      </c>
      <c r="C40" s="18">
        <v>163</v>
      </c>
      <c r="D40" s="18">
        <v>315</v>
      </c>
      <c r="E40" s="18">
        <v>164</v>
      </c>
      <c r="F40" s="18">
        <v>317</v>
      </c>
      <c r="G40" s="18">
        <v>156</v>
      </c>
      <c r="H40" s="18">
        <v>319</v>
      </c>
      <c r="I40" s="18">
        <v>150</v>
      </c>
      <c r="J40" s="18">
        <v>323</v>
      </c>
      <c r="K40" s="18">
        <v>151</v>
      </c>
    </row>
    <row r="41" spans="1:11">
      <c r="A41" s="48" t="s">
        <v>104</v>
      </c>
      <c r="B41" s="18">
        <v>8028</v>
      </c>
      <c r="C41" s="18">
        <v>4617</v>
      </c>
      <c r="D41" s="18">
        <v>8154</v>
      </c>
      <c r="E41" s="18">
        <v>4652</v>
      </c>
      <c r="F41" s="18">
        <v>8278</v>
      </c>
      <c r="G41" s="18">
        <v>4667</v>
      </c>
      <c r="H41" s="18">
        <v>8373</v>
      </c>
      <c r="I41" s="18">
        <v>4657</v>
      </c>
      <c r="J41" s="18">
        <v>8448</v>
      </c>
      <c r="K41" s="18">
        <v>4650</v>
      </c>
    </row>
    <row r="42" spans="1:11" ht="15">
      <c r="A42" s="47" t="s">
        <v>93</v>
      </c>
      <c r="B42" s="59" t="s">
        <v>100</v>
      </c>
      <c r="C42" s="59" t="s">
        <v>939</v>
      </c>
      <c r="D42" s="59" t="s">
        <v>245</v>
      </c>
      <c r="E42" s="59" t="s">
        <v>940</v>
      </c>
      <c r="F42" s="59" t="s">
        <v>24</v>
      </c>
      <c r="G42" s="59" t="s">
        <v>936</v>
      </c>
      <c r="H42" s="59" t="s">
        <v>25</v>
      </c>
      <c r="I42" s="59" t="s">
        <v>935</v>
      </c>
      <c r="J42" s="59" t="s">
        <v>915</v>
      </c>
      <c r="K42" s="59" t="s">
        <v>934</v>
      </c>
    </row>
    <row r="43" spans="1:11">
      <c r="A43" s="18" t="s">
        <v>132</v>
      </c>
      <c r="B43" s="18">
        <v>2428</v>
      </c>
      <c r="C43" s="18">
        <v>1519</v>
      </c>
      <c r="D43" s="18">
        <v>2477</v>
      </c>
      <c r="E43" s="18">
        <v>1510</v>
      </c>
      <c r="F43" s="18">
        <v>2523</v>
      </c>
      <c r="G43" s="18">
        <v>1497</v>
      </c>
      <c r="H43" s="18">
        <v>2577</v>
      </c>
      <c r="I43" s="18">
        <v>1503</v>
      </c>
      <c r="J43" s="18">
        <v>2624</v>
      </c>
      <c r="K43" s="18">
        <v>1518</v>
      </c>
    </row>
    <row r="44" spans="1:11">
      <c r="A44" s="18" t="s">
        <v>133</v>
      </c>
      <c r="B44" s="18">
        <v>139</v>
      </c>
      <c r="C44" s="18">
        <v>61</v>
      </c>
      <c r="D44" s="18">
        <v>140</v>
      </c>
      <c r="E44" s="18">
        <v>58</v>
      </c>
      <c r="F44" s="18">
        <v>141</v>
      </c>
      <c r="G44" s="18">
        <v>56</v>
      </c>
      <c r="H44" s="18">
        <v>138</v>
      </c>
      <c r="I44" s="18">
        <v>54</v>
      </c>
      <c r="J44" s="18">
        <v>138</v>
      </c>
      <c r="K44" s="18">
        <v>52</v>
      </c>
    </row>
    <row r="45" spans="1:11">
      <c r="A45" s="18" t="s">
        <v>134</v>
      </c>
      <c r="B45" s="18">
        <v>157</v>
      </c>
      <c r="C45" s="18">
        <v>98</v>
      </c>
      <c r="D45" s="18">
        <v>161</v>
      </c>
      <c r="E45" s="18">
        <v>99</v>
      </c>
      <c r="F45" s="18">
        <v>164</v>
      </c>
      <c r="G45" s="18">
        <v>96</v>
      </c>
      <c r="H45" s="18">
        <v>167</v>
      </c>
      <c r="I45" s="18">
        <v>96</v>
      </c>
      <c r="J45" s="18">
        <v>170</v>
      </c>
      <c r="K45" s="18">
        <v>97</v>
      </c>
    </row>
    <row r="46" spans="1:11">
      <c r="A46" s="18" t="s">
        <v>135</v>
      </c>
      <c r="B46" s="18">
        <v>2913</v>
      </c>
      <c r="C46" s="18">
        <v>1433</v>
      </c>
      <c r="D46" s="18">
        <v>2924</v>
      </c>
      <c r="E46" s="18">
        <v>1414</v>
      </c>
      <c r="F46" s="18">
        <v>2941</v>
      </c>
      <c r="G46" s="18">
        <v>1383</v>
      </c>
      <c r="H46" s="18">
        <v>2941</v>
      </c>
      <c r="I46" s="18">
        <v>1360</v>
      </c>
      <c r="J46" s="18">
        <v>2935</v>
      </c>
      <c r="K46" s="18">
        <v>1343</v>
      </c>
    </row>
    <row r="47" spans="1:11">
      <c r="A47" s="18" t="s">
        <v>136</v>
      </c>
      <c r="B47" s="18">
        <v>219</v>
      </c>
      <c r="C47" s="18">
        <v>161</v>
      </c>
      <c r="D47" s="18">
        <v>226</v>
      </c>
      <c r="E47" s="18">
        <v>162</v>
      </c>
      <c r="F47" s="18">
        <v>237</v>
      </c>
      <c r="G47" s="18">
        <v>165</v>
      </c>
      <c r="H47" s="18">
        <v>245</v>
      </c>
      <c r="I47" s="18">
        <v>165</v>
      </c>
      <c r="J47" s="18">
        <v>250</v>
      </c>
      <c r="K47" s="18">
        <v>165</v>
      </c>
    </row>
    <row r="48" spans="1:11">
      <c r="A48" s="18" t="s">
        <v>137</v>
      </c>
      <c r="B48" s="18">
        <v>1172</v>
      </c>
      <c r="C48" s="18">
        <v>410</v>
      </c>
      <c r="D48" s="18">
        <v>1167</v>
      </c>
      <c r="E48" s="18">
        <v>398</v>
      </c>
      <c r="F48" s="18">
        <v>1159</v>
      </c>
      <c r="G48" s="18">
        <v>389</v>
      </c>
      <c r="H48" s="18">
        <v>1142</v>
      </c>
      <c r="I48" s="18">
        <v>377</v>
      </c>
      <c r="J48" s="18">
        <v>1144</v>
      </c>
      <c r="K48" s="18">
        <v>375</v>
      </c>
    </row>
    <row r="49" spans="1:11">
      <c r="A49" s="18" t="s">
        <v>138</v>
      </c>
      <c r="B49" s="18">
        <v>2279</v>
      </c>
      <c r="C49" s="18">
        <v>1372</v>
      </c>
      <c r="D49" s="18">
        <v>2320</v>
      </c>
      <c r="E49" s="18">
        <v>1373</v>
      </c>
      <c r="F49" s="18">
        <v>2364</v>
      </c>
      <c r="G49" s="18">
        <v>1367</v>
      </c>
      <c r="H49" s="18">
        <v>2396</v>
      </c>
      <c r="I49" s="18">
        <v>1383</v>
      </c>
      <c r="J49" s="18">
        <v>2432</v>
      </c>
      <c r="K49" s="18">
        <v>1397</v>
      </c>
    </row>
    <row r="50" spans="1:11">
      <c r="A50" s="18" t="s">
        <v>139</v>
      </c>
      <c r="B50" s="18">
        <v>302</v>
      </c>
      <c r="C50" s="18">
        <v>200</v>
      </c>
      <c r="D50" s="18">
        <v>304</v>
      </c>
      <c r="E50" s="18">
        <v>195</v>
      </c>
      <c r="F50" s="18">
        <v>309</v>
      </c>
      <c r="G50" s="18">
        <v>191</v>
      </c>
      <c r="H50" s="18">
        <v>305</v>
      </c>
      <c r="I50" s="18">
        <v>188</v>
      </c>
      <c r="J50" s="18">
        <v>309</v>
      </c>
      <c r="K50" s="18">
        <v>190</v>
      </c>
    </row>
    <row r="51" spans="1:11">
      <c r="A51" s="18" t="s">
        <v>140</v>
      </c>
      <c r="B51" s="18">
        <v>250</v>
      </c>
      <c r="C51" s="18">
        <v>143</v>
      </c>
      <c r="D51" s="18">
        <v>251</v>
      </c>
      <c r="E51" s="18">
        <v>135</v>
      </c>
      <c r="F51" s="18">
        <v>254</v>
      </c>
      <c r="G51" s="18">
        <v>130</v>
      </c>
      <c r="H51" s="18">
        <v>255</v>
      </c>
      <c r="I51" s="18">
        <v>122</v>
      </c>
      <c r="J51" s="18">
        <v>256</v>
      </c>
      <c r="K51" s="18">
        <v>117</v>
      </c>
    </row>
    <row r="52" spans="1:11">
      <c r="A52" s="18" t="s">
        <v>141</v>
      </c>
      <c r="B52" s="18">
        <v>707</v>
      </c>
      <c r="C52" s="18">
        <v>423</v>
      </c>
      <c r="D52" s="18">
        <v>724</v>
      </c>
      <c r="E52" s="18">
        <v>433</v>
      </c>
      <c r="F52" s="18">
        <v>740</v>
      </c>
      <c r="G52" s="18">
        <v>438</v>
      </c>
      <c r="H52" s="18">
        <v>750</v>
      </c>
      <c r="I52" s="18">
        <v>440</v>
      </c>
      <c r="J52" s="18">
        <v>756</v>
      </c>
      <c r="K52" s="18">
        <v>443</v>
      </c>
    </row>
    <row r="53" spans="1:11">
      <c r="A53" s="18" t="s">
        <v>142</v>
      </c>
      <c r="B53" s="18">
        <v>816</v>
      </c>
      <c r="C53" s="18">
        <v>455</v>
      </c>
      <c r="D53" s="18">
        <v>833</v>
      </c>
      <c r="E53" s="18">
        <v>466</v>
      </c>
      <c r="F53" s="18">
        <v>850</v>
      </c>
      <c r="G53" s="18">
        <v>470</v>
      </c>
      <c r="H53" s="18">
        <v>866</v>
      </c>
      <c r="I53" s="18">
        <v>482</v>
      </c>
      <c r="J53" s="18">
        <v>878</v>
      </c>
      <c r="K53" s="18">
        <v>488</v>
      </c>
    </row>
    <row r="54" spans="1:11">
      <c r="A54" s="18" t="s">
        <v>143</v>
      </c>
      <c r="B54" s="18">
        <v>861</v>
      </c>
      <c r="C54" s="18">
        <v>417</v>
      </c>
      <c r="D54" s="18">
        <v>872</v>
      </c>
      <c r="E54" s="18">
        <v>414</v>
      </c>
      <c r="F54" s="18">
        <v>878</v>
      </c>
      <c r="G54" s="18">
        <v>414</v>
      </c>
      <c r="H54" s="18">
        <v>889</v>
      </c>
      <c r="I54" s="18">
        <v>417</v>
      </c>
      <c r="J54" s="18">
        <v>893</v>
      </c>
      <c r="K54" s="18">
        <v>412</v>
      </c>
    </row>
    <row r="55" spans="1:11">
      <c r="A55" s="18" t="s">
        <v>144</v>
      </c>
      <c r="B55" s="18">
        <v>69</v>
      </c>
      <c r="C55" s="18">
        <v>18</v>
      </c>
      <c r="D55" s="18">
        <v>69</v>
      </c>
      <c r="E55" s="18">
        <v>18</v>
      </c>
      <c r="F55" s="18">
        <v>68</v>
      </c>
      <c r="G55" s="18">
        <v>17</v>
      </c>
      <c r="H55" s="18">
        <v>69</v>
      </c>
      <c r="I55" s="18">
        <v>18</v>
      </c>
      <c r="J55" s="18">
        <v>69</v>
      </c>
      <c r="K55" s="18">
        <v>18</v>
      </c>
    </row>
    <row r="56" spans="1:11">
      <c r="A56" s="18" t="s">
        <v>145</v>
      </c>
      <c r="B56" s="18">
        <v>21</v>
      </c>
      <c r="C56" s="18">
        <v>13</v>
      </c>
      <c r="D56" s="18">
        <v>21</v>
      </c>
      <c r="E56" s="18">
        <v>12</v>
      </c>
      <c r="F56" s="18">
        <v>21</v>
      </c>
      <c r="G56" s="18">
        <v>13</v>
      </c>
      <c r="H56" s="18">
        <v>20</v>
      </c>
      <c r="I56" s="18">
        <v>9</v>
      </c>
      <c r="J56" s="18">
        <v>20</v>
      </c>
      <c r="K56" s="18">
        <v>8</v>
      </c>
    </row>
    <row r="57" spans="1:11">
      <c r="A57" s="48" t="s">
        <v>104</v>
      </c>
      <c r="B57" s="18">
        <v>12333</v>
      </c>
      <c r="C57" s="18">
        <v>6723</v>
      </c>
      <c r="D57" s="18">
        <v>12489</v>
      </c>
      <c r="E57" s="18">
        <v>6687</v>
      </c>
      <c r="F57" s="18">
        <v>12649</v>
      </c>
      <c r="G57" s="18">
        <v>6626</v>
      </c>
      <c r="H57" s="18">
        <v>12760</v>
      </c>
      <c r="I57" s="18">
        <v>6614</v>
      </c>
      <c r="J57" s="18">
        <v>12874</v>
      </c>
      <c r="K57" s="18">
        <v>6623</v>
      </c>
    </row>
    <row r="58" spans="1:11" ht="15">
      <c r="A58" s="47" t="s">
        <v>94</v>
      </c>
      <c r="B58" s="59" t="s">
        <v>100</v>
      </c>
      <c r="C58" s="59" t="s">
        <v>939</v>
      </c>
      <c r="D58" s="59" t="s">
        <v>245</v>
      </c>
      <c r="E58" s="59" t="s">
        <v>940</v>
      </c>
      <c r="F58" s="59" t="s">
        <v>24</v>
      </c>
      <c r="G58" s="59" t="s">
        <v>936</v>
      </c>
      <c r="H58" s="59" t="s">
        <v>25</v>
      </c>
      <c r="I58" s="59" t="s">
        <v>935</v>
      </c>
      <c r="J58" s="59" t="s">
        <v>915</v>
      </c>
      <c r="K58" s="59" t="s">
        <v>934</v>
      </c>
    </row>
    <row r="59" spans="1:11">
      <c r="A59" s="48" t="s">
        <v>178</v>
      </c>
      <c r="B59" s="69">
        <v>124</v>
      </c>
      <c r="C59" s="69">
        <v>50</v>
      </c>
      <c r="D59" s="69">
        <v>124</v>
      </c>
      <c r="E59" s="69">
        <v>45</v>
      </c>
      <c r="F59" s="69">
        <v>124</v>
      </c>
      <c r="G59" s="69">
        <v>43</v>
      </c>
      <c r="H59" s="69">
        <v>127</v>
      </c>
      <c r="I59" s="69">
        <v>46</v>
      </c>
      <c r="J59" s="69">
        <v>128</v>
      </c>
      <c r="K59" s="69">
        <v>45</v>
      </c>
    </row>
    <row r="60" spans="1:11">
      <c r="A60" s="18" t="s">
        <v>146</v>
      </c>
      <c r="B60" s="69">
        <v>201</v>
      </c>
      <c r="C60" s="69">
        <v>65</v>
      </c>
      <c r="D60" s="69">
        <v>196</v>
      </c>
      <c r="E60" s="69">
        <v>61</v>
      </c>
      <c r="F60" s="69">
        <v>196</v>
      </c>
      <c r="G60" s="69">
        <v>63</v>
      </c>
      <c r="H60" s="69">
        <v>192</v>
      </c>
      <c r="I60" s="69">
        <v>63</v>
      </c>
      <c r="J60" s="69">
        <v>196</v>
      </c>
      <c r="K60" s="69">
        <v>65</v>
      </c>
    </row>
    <row r="61" spans="1:11">
      <c r="A61" s="18" t="s">
        <v>147</v>
      </c>
      <c r="B61" s="69">
        <v>187</v>
      </c>
      <c r="C61" s="69">
        <v>74</v>
      </c>
      <c r="D61" s="69">
        <v>187</v>
      </c>
      <c r="E61" s="69">
        <v>69</v>
      </c>
      <c r="F61" s="69">
        <v>186</v>
      </c>
      <c r="G61" s="69">
        <v>65</v>
      </c>
      <c r="H61" s="69">
        <v>184</v>
      </c>
      <c r="I61" s="69">
        <v>63</v>
      </c>
      <c r="J61" s="69">
        <v>188</v>
      </c>
      <c r="K61" s="69">
        <v>65</v>
      </c>
    </row>
    <row r="62" spans="1:11">
      <c r="A62" s="48" t="s">
        <v>179</v>
      </c>
      <c r="B62" s="69">
        <v>542</v>
      </c>
      <c r="C62" s="69">
        <v>274</v>
      </c>
      <c r="D62" s="69">
        <v>545</v>
      </c>
      <c r="E62" s="69">
        <v>267</v>
      </c>
      <c r="F62" s="69">
        <v>547</v>
      </c>
      <c r="G62" s="69">
        <v>262</v>
      </c>
      <c r="H62" s="69">
        <v>552</v>
      </c>
      <c r="I62" s="69">
        <v>261</v>
      </c>
      <c r="J62" s="69">
        <v>560</v>
      </c>
      <c r="K62" s="69">
        <v>263</v>
      </c>
    </row>
    <row r="63" spans="1:11">
      <c r="A63" s="48" t="s">
        <v>104</v>
      </c>
      <c r="B63" s="69">
        <v>1054</v>
      </c>
      <c r="C63" s="69">
        <v>463</v>
      </c>
      <c r="D63" s="69">
        <v>1052</v>
      </c>
      <c r="E63" s="69">
        <v>442</v>
      </c>
      <c r="F63" s="69">
        <v>1053</v>
      </c>
      <c r="G63" s="69">
        <v>433</v>
      </c>
      <c r="H63" s="69">
        <v>1055</v>
      </c>
      <c r="I63" s="69">
        <v>433</v>
      </c>
      <c r="J63" s="69">
        <v>1072</v>
      </c>
      <c r="K63" s="69">
        <v>438</v>
      </c>
    </row>
    <row r="64" spans="1:11" ht="15">
      <c r="A64" s="47" t="s">
        <v>95</v>
      </c>
      <c r="B64" s="59" t="s">
        <v>100</v>
      </c>
      <c r="C64" s="59" t="s">
        <v>939</v>
      </c>
      <c r="D64" s="59" t="s">
        <v>245</v>
      </c>
      <c r="E64" s="59" t="s">
        <v>940</v>
      </c>
      <c r="F64" s="59" t="s">
        <v>24</v>
      </c>
      <c r="G64" s="59" t="s">
        <v>936</v>
      </c>
      <c r="H64" s="59" t="s">
        <v>25</v>
      </c>
      <c r="I64" s="59" t="s">
        <v>935</v>
      </c>
      <c r="J64" s="59" t="s">
        <v>915</v>
      </c>
      <c r="K64" s="59" t="s">
        <v>934</v>
      </c>
    </row>
    <row r="65" spans="1:11">
      <c r="A65" s="18" t="s">
        <v>148</v>
      </c>
      <c r="B65" s="18">
        <v>95</v>
      </c>
      <c r="C65" s="18">
        <v>46</v>
      </c>
      <c r="D65" s="18">
        <v>96</v>
      </c>
      <c r="E65" s="18">
        <v>43</v>
      </c>
      <c r="F65" s="18">
        <v>98</v>
      </c>
      <c r="G65" s="18">
        <v>43</v>
      </c>
      <c r="H65" s="18">
        <v>99</v>
      </c>
      <c r="I65" s="18">
        <v>43</v>
      </c>
      <c r="J65" s="18">
        <v>100</v>
      </c>
      <c r="K65" s="18">
        <v>42</v>
      </c>
    </row>
    <row r="66" spans="1:11">
      <c r="A66" s="18" t="s">
        <v>149</v>
      </c>
      <c r="B66" s="18">
        <v>223</v>
      </c>
      <c r="C66" s="18">
        <v>139</v>
      </c>
      <c r="D66" s="18">
        <v>226</v>
      </c>
      <c r="E66" s="18">
        <v>140</v>
      </c>
      <c r="F66" s="18">
        <v>225</v>
      </c>
      <c r="G66" s="18">
        <v>133</v>
      </c>
      <c r="H66" s="18">
        <v>229</v>
      </c>
      <c r="I66" s="18">
        <v>135</v>
      </c>
      <c r="J66" s="18">
        <v>230</v>
      </c>
      <c r="K66" s="18">
        <v>132</v>
      </c>
    </row>
    <row r="67" spans="1:11">
      <c r="A67" s="18" t="s">
        <v>150</v>
      </c>
      <c r="B67" s="18">
        <v>539</v>
      </c>
      <c r="C67" s="18">
        <v>345</v>
      </c>
      <c r="D67" s="18">
        <v>558</v>
      </c>
      <c r="E67" s="18">
        <v>354</v>
      </c>
      <c r="F67" s="18">
        <v>575</v>
      </c>
      <c r="G67" s="18">
        <v>358</v>
      </c>
      <c r="H67" s="18">
        <v>591</v>
      </c>
      <c r="I67" s="18">
        <v>364</v>
      </c>
      <c r="J67" s="18">
        <v>601</v>
      </c>
      <c r="K67" s="18">
        <v>366</v>
      </c>
    </row>
    <row r="68" spans="1:11">
      <c r="A68" s="18" t="s">
        <v>151</v>
      </c>
      <c r="B68" s="18">
        <v>195</v>
      </c>
      <c r="C68" s="18">
        <v>96</v>
      </c>
      <c r="D68" s="18">
        <v>193</v>
      </c>
      <c r="E68" s="18">
        <v>92</v>
      </c>
      <c r="F68" s="18">
        <v>194</v>
      </c>
      <c r="G68" s="18">
        <v>84</v>
      </c>
      <c r="H68" s="18">
        <v>195</v>
      </c>
      <c r="I68" s="18">
        <v>79</v>
      </c>
      <c r="J68" s="18">
        <v>196</v>
      </c>
      <c r="K68" s="18">
        <v>75</v>
      </c>
    </row>
    <row r="69" spans="1:11">
      <c r="A69" s="48" t="s">
        <v>104</v>
      </c>
      <c r="B69" s="18">
        <v>1052</v>
      </c>
      <c r="C69" s="18">
        <v>626</v>
      </c>
      <c r="D69" s="18">
        <v>1073</v>
      </c>
      <c r="E69" s="18">
        <v>629</v>
      </c>
      <c r="F69" s="18">
        <v>1092</v>
      </c>
      <c r="G69" s="18">
        <v>618</v>
      </c>
      <c r="H69" s="18">
        <v>1114</v>
      </c>
      <c r="I69" s="18">
        <v>621</v>
      </c>
      <c r="J69" s="18">
        <v>1127</v>
      </c>
      <c r="K69" s="18">
        <v>615</v>
      </c>
    </row>
    <row r="70" spans="1:11" ht="15">
      <c r="A70" s="47" t="s">
        <v>164</v>
      </c>
      <c r="B70" s="59" t="s">
        <v>100</v>
      </c>
      <c r="C70" s="59" t="s">
        <v>939</v>
      </c>
      <c r="D70" s="59" t="s">
        <v>245</v>
      </c>
      <c r="E70" s="59" t="s">
        <v>940</v>
      </c>
      <c r="F70" s="59" t="s">
        <v>24</v>
      </c>
      <c r="G70" s="59" t="s">
        <v>936</v>
      </c>
      <c r="H70" s="59" t="s">
        <v>25</v>
      </c>
      <c r="I70" s="59" t="s">
        <v>935</v>
      </c>
      <c r="J70" s="59" t="s">
        <v>915</v>
      </c>
      <c r="K70" s="59" t="s">
        <v>934</v>
      </c>
    </row>
    <row r="71" spans="1:11">
      <c r="A71" s="18" t="s">
        <v>152</v>
      </c>
      <c r="B71" s="18">
        <v>279</v>
      </c>
      <c r="C71" s="18">
        <v>114</v>
      </c>
      <c r="D71" s="18">
        <v>277</v>
      </c>
      <c r="E71" s="18">
        <v>115</v>
      </c>
      <c r="F71" s="18">
        <v>281</v>
      </c>
      <c r="G71" s="18">
        <v>115</v>
      </c>
      <c r="H71" s="18">
        <v>280</v>
      </c>
      <c r="I71" s="18">
        <v>113</v>
      </c>
      <c r="J71" s="18">
        <v>280</v>
      </c>
      <c r="K71" s="18">
        <v>110</v>
      </c>
    </row>
    <row r="72" spans="1:11">
      <c r="A72" s="18" t="s">
        <v>153</v>
      </c>
      <c r="B72" s="18">
        <v>2011</v>
      </c>
      <c r="C72" s="18">
        <v>1076</v>
      </c>
      <c r="D72" s="18">
        <v>2041</v>
      </c>
      <c r="E72" s="18">
        <v>1085</v>
      </c>
      <c r="F72" s="18">
        <v>2081</v>
      </c>
      <c r="G72" s="18">
        <v>1102</v>
      </c>
      <c r="H72" s="18">
        <v>2132</v>
      </c>
      <c r="I72" s="18">
        <v>1129</v>
      </c>
      <c r="J72" s="18">
        <v>2173</v>
      </c>
      <c r="K72" s="18">
        <v>1157</v>
      </c>
    </row>
    <row r="73" spans="1:11">
      <c r="A73" s="18" t="s">
        <v>154</v>
      </c>
      <c r="B73" s="18">
        <v>79</v>
      </c>
      <c r="C73" s="18">
        <v>39</v>
      </c>
      <c r="D73" s="18">
        <v>76</v>
      </c>
      <c r="E73" s="18">
        <v>38</v>
      </c>
      <c r="F73" s="18">
        <v>76</v>
      </c>
      <c r="G73" s="18">
        <v>39</v>
      </c>
      <c r="H73" s="18">
        <v>77</v>
      </c>
      <c r="I73" s="18">
        <v>39</v>
      </c>
      <c r="J73" s="18">
        <v>78</v>
      </c>
      <c r="K73" s="18">
        <v>41</v>
      </c>
    </row>
    <row r="74" spans="1:11">
      <c r="A74" s="48" t="s">
        <v>104</v>
      </c>
      <c r="B74" s="18">
        <v>2369</v>
      </c>
      <c r="C74" s="18">
        <v>1229</v>
      </c>
      <c r="D74" s="18">
        <v>2394</v>
      </c>
      <c r="E74" s="18">
        <v>1238</v>
      </c>
      <c r="F74" s="18">
        <v>2438</v>
      </c>
      <c r="G74" s="18">
        <v>1256</v>
      </c>
      <c r="H74" s="18">
        <v>2489</v>
      </c>
      <c r="I74" s="18">
        <v>1281</v>
      </c>
      <c r="J74" s="18">
        <v>2531</v>
      </c>
      <c r="K74" s="18">
        <v>1308</v>
      </c>
    </row>
    <row r="75" spans="1:11" ht="15">
      <c r="A75" s="47" t="s">
        <v>96</v>
      </c>
      <c r="B75" s="51" t="s">
        <v>100</v>
      </c>
      <c r="C75" s="51" t="s">
        <v>939</v>
      </c>
      <c r="D75" s="51" t="s">
        <v>245</v>
      </c>
      <c r="E75" s="51" t="s">
        <v>940</v>
      </c>
      <c r="F75" s="51" t="s">
        <v>24</v>
      </c>
      <c r="G75" s="51" t="s">
        <v>936</v>
      </c>
      <c r="H75" s="51" t="s">
        <v>25</v>
      </c>
      <c r="I75" s="51" t="s">
        <v>935</v>
      </c>
      <c r="J75" s="51" t="s">
        <v>915</v>
      </c>
      <c r="K75" s="51" t="s">
        <v>934</v>
      </c>
    </row>
    <row r="76" spans="1:11">
      <c r="A76" s="18" t="s">
        <v>155</v>
      </c>
      <c r="B76" s="18">
        <v>123</v>
      </c>
      <c r="C76" s="18">
        <v>36</v>
      </c>
      <c r="D76" s="18">
        <v>127</v>
      </c>
      <c r="E76" s="18">
        <v>37</v>
      </c>
      <c r="F76" s="18">
        <v>125</v>
      </c>
      <c r="G76" s="18">
        <v>34</v>
      </c>
      <c r="H76" s="18">
        <v>121</v>
      </c>
      <c r="I76" s="18">
        <v>30</v>
      </c>
      <c r="J76" s="18">
        <v>120</v>
      </c>
      <c r="K76" s="18">
        <v>31</v>
      </c>
    </row>
    <row r="77" spans="1:11">
      <c r="A77" s="48" t="s">
        <v>180</v>
      </c>
      <c r="B77" s="18">
        <v>720</v>
      </c>
      <c r="C77" s="18">
        <v>93</v>
      </c>
      <c r="D77" s="18">
        <v>703</v>
      </c>
      <c r="E77" s="18">
        <v>81</v>
      </c>
      <c r="F77" s="18">
        <v>685</v>
      </c>
      <c r="G77" s="18">
        <v>68</v>
      </c>
      <c r="H77" s="18">
        <v>665</v>
      </c>
      <c r="I77" s="18">
        <v>58</v>
      </c>
      <c r="J77" s="18">
        <v>653</v>
      </c>
      <c r="K77" s="18">
        <v>56</v>
      </c>
    </row>
    <row r="78" spans="1:11">
      <c r="A78" s="18" t="s">
        <v>156</v>
      </c>
      <c r="B78" s="18">
        <v>33</v>
      </c>
      <c r="C78" s="18">
        <v>29</v>
      </c>
      <c r="D78" s="18">
        <v>41</v>
      </c>
      <c r="E78" s="18">
        <v>37</v>
      </c>
      <c r="F78" s="18">
        <v>47</v>
      </c>
      <c r="G78" s="18">
        <v>40</v>
      </c>
      <c r="H78" s="18">
        <v>53</v>
      </c>
      <c r="I78" s="18">
        <v>46</v>
      </c>
      <c r="J78" s="18">
        <v>66</v>
      </c>
      <c r="K78" s="18">
        <v>58</v>
      </c>
    </row>
    <row r="79" spans="1:11">
      <c r="A79" s="18" t="s">
        <v>157</v>
      </c>
      <c r="B79" s="18">
        <v>47</v>
      </c>
      <c r="C79" s="18">
        <v>13</v>
      </c>
      <c r="D79" s="18">
        <v>47</v>
      </c>
      <c r="E79" s="18">
        <v>12</v>
      </c>
      <c r="F79" s="18">
        <v>49</v>
      </c>
      <c r="G79" s="18">
        <v>12</v>
      </c>
      <c r="H79" s="18">
        <v>51</v>
      </c>
      <c r="I79" s="18">
        <v>12</v>
      </c>
      <c r="J79" s="18">
        <v>51</v>
      </c>
      <c r="K79" s="18">
        <v>12</v>
      </c>
    </row>
    <row r="80" spans="1:11">
      <c r="A80" s="18" t="s">
        <v>158</v>
      </c>
      <c r="B80" s="18">
        <v>151</v>
      </c>
      <c r="C80" s="18">
        <v>66</v>
      </c>
      <c r="D80" s="18">
        <v>150</v>
      </c>
      <c r="E80" s="18">
        <v>65</v>
      </c>
      <c r="F80" s="18">
        <v>152</v>
      </c>
      <c r="G80" s="18">
        <v>66</v>
      </c>
      <c r="H80" s="18">
        <v>155</v>
      </c>
      <c r="I80" s="18">
        <v>64</v>
      </c>
      <c r="J80" s="18">
        <v>159</v>
      </c>
      <c r="K80" s="18">
        <v>65</v>
      </c>
    </row>
    <row r="81" spans="1:11">
      <c r="A81" s="18" t="s">
        <v>159</v>
      </c>
      <c r="B81" s="18">
        <v>45</v>
      </c>
      <c r="C81" s="18">
        <v>40</v>
      </c>
      <c r="D81" s="18">
        <v>50</v>
      </c>
      <c r="E81" s="18">
        <v>45</v>
      </c>
      <c r="F81" s="18">
        <v>59</v>
      </c>
      <c r="G81" s="18">
        <v>50</v>
      </c>
      <c r="H81" s="18">
        <v>64</v>
      </c>
      <c r="I81" s="18">
        <v>54</v>
      </c>
      <c r="J81" s="18">
        <v>70</v>
      </c>
      <c r="K81" s="18">
        <v>58</v>
      </c>
    </row>
    <row r="82" spans="1:11">
      <c r="A82" s="18" t="s">
        <v>160</v>
      </c>
      <c r="B82" s="18">
        <v>39</v>
      </c>
      <c r="C82" s="18">
        <v>12</v>
      </c>
      <c r="D82" s="18">
        <v>39</v>
      </c>
      <c r="E82" s="18">
        <v>8</v>
      </c>
      <c r="F82" s="18">
        <v>41</v>
      </c>
      <c r="G82" s="18">
        <v>9</v>
      </c>
      <c r="H82" s="18">
        <v>42</v>
      </c>
      <c r="I82" s="18">
        <v>9</v>
      </c>
      <c r="J82" s="18">
        <v>42</v>
      </c>
      <c r="K82" s="18">
        <v>9</v>
      </c>
    </row>
    <row r="83" spans="1:11">
      <c r="A83" s="18" t="s">
        <v>161</v>
      </c>
      <c r="B83" s="18">
        <v>158</v>
      </c>
      <c r="C83" s="18">
        <v>69</v>
      </c>
      <c r="D83" s="18">
        <v>158</v>
      </c>
      <c r="E83" s="18">
        <v>65</v>
      </c>
      <c r="F83" s="18">
        <v>159</v>
      </c>
      <c r="G83" s="18">
        <v>63</v>
      </c>
      <c r="H83" s="18">
        <v>163</v>
      </c>
      <c r="I83" s="18">
        <v>65</v>
      </c>
      <c r="J83" s="18">
        <v>166</v>
      </c>
      <c r="K83" s="18">
        <v>69</v>
      </c>
    </row>
    <row r="84" spans="1:11">
      <c r="A84" s="18" t="s">
        <v>162</v>
      </c>
      <c r="B84" s="18">
        <v>5</v>
      </c>
      <c r="C84" s="18">
        <v>5</v>
      </c>
      <c r="D84" s="18">
        <v>5</v>
      </c>
      <c r="E84" s="18">
        <v>5</v>
      </c>
      <c r="F84" s="18">
        <v>6</v>
      </c>
      <c r="G84" s="18">
        <v>5</v>
      </c>
      <c r="H84" s="18">
        <v>7</v>
      </c>
      <c r="I84" s="18">
        <v>6</v>
      </c>
      <c r="J84" s="18">
        <v>7</v>
      </c>
      <c r="K84" s="18">
        <v>6</v>
      </c>
    </row>
    <row r="85" spans="1:11">
      <c r="A85" s="18" t="s">
        <v>163</v>
      </c>
      <c r="B85" s="18">
        <v>3</v>
      </c>
      <c r="C85" s="18">
        <v>2</v>
      </c>
      <c r="D85" s="18">
        <v>3</v>
      </c>
      <c r="E85" s="18">
        <v>2</v>
      </c>
      <c r="F85" s="18">
        <v>3</v>
      </c>
      <c r="G85" s="18">
        <v>2</v>
      </c>
      <c r="H85" s="18">
        <v>3</v>
      </c>
      <c r="I85" s="18">
        <v>2</v>
      </c>
      <c r="J85" s="18">
        <v>4</v>
      </c>
      <c r="K85" s="18">
        <v>3</v>
      </c>
    </row>
    <row r="86" spans="1:11">
      <c r="A86" s="48" t="s">
        <v>104</v>
      </c>
      <c r="B86" s="18">
        <v>1324</v>
      </c>
      <c r="C86" s="18">
        <v>365</v>
      </c>
      <c r="D86" s="18">
        <v>1323</v>
      </c>
      <c r="E86" s="18">
        <v>357</v>
      </c>
      <c r="F86" s="18">
        <v>1326</v>
      </c>
      <c r="G86" s="18">
        <v>349</v>
      </c>
      <c r="H86" s="18">
        <v>1324</v>
      </c>
      <c r="I86" s="18">
        <v>346</v>
      </c>
      <c r="J86" s="18">
        <v>1338</v>
      </c>
      <c r="K86" s="18">
        <v>367</v>
      </c>
    </row>
    <row r="87" spans="1:11" ht="15">
      <c r="A87" s="47" t="s">
        <v>97</v>
      </c>
      <c r="B87" s="51" t="s">
        <v>100</v>
      </c>
      <c r="C87" s="51" t="s">
        <v>939</v>
      </c>
      <c r="D87" s="51" t="s">
        <v>245</v>
      </c>
      <c r="E87" s="51" t="s">
        <v>940</v>
      </c>
      <c r="F87" s="51" t="s">
        <v>24</v>
      </c>
      <c r="G87" s="51" t="s">
        <v>936</v>
      </c>
      <c r="H87" s="51" t="s">
        <v>25</v>
      </c>
      <c r="I87" s="51" t="s">
        <v>935</v>
      </c>
      <c r="J87" s="51" t="s">
        <v>915</v>
      </c>
      <c r="K87" s="51" t="s">
        <v>934</v>
      </c>
    </row>
    <row r="88" spans="1:11">
      <c r="A88" s="18" t="s">
        <v>171</v>
      </c>
      <c r="B88" s="18">
        <v>41</v>
      </c>
      <c r="C88" s="18">
        <v>17</v>
      </c>
      <c r="D88" s="18">
        <v>41</v>
      </c>
      <c r="E88" s="18">
        <v>16</v>
      </c>
      <c r="F88" s="18">
        <v>42</v>
      </c>
      <c r="G88" s="18">
        <v>16</v>
      </c>
      <c r="H88" s="18">
        <v>40</v>
      </c>
      <c r="I88" s="18">
        <v>16</v>
      </c>
      <c r="J88" s="18">
        <v>40</v>
      </c>
      <c r="K88" s="18">
        <v>17</v>
      </c>
    </row>
    <row r="89" spans="1:11">
      <c r="A89" s="18" t="s">
        <v>172</v>
      </c>
      <c r="B89" s="18">
        <v>78</v>
      </c>
      <c r="C89" s="18">
        <v>42</v>
      </c>
      <c r="D89" s="18">
        <v>80</v>
      </c>
      <c r="E89" s="18">
        <v>44</v>
      </c>
      <c r="F89" s="18">
        <v>79</v>
      </c>
      <c r="G89" s="18">
        <v>40</v>
      </c>
      <c r="H89" s="18">
        <v>77</v>
      </c>
      <c r="I89" s="18">
        <v>38</v>
      </c>
      <c r="J89" s="18">
        <v>76</v>
      </c>
      <c r="K89" s="18">
        <v>37</v>
      </c>
    </row>
    <row r="90" spans="1:11">
      <c r="A90" s="18" t="s">
        <v>165</v>
      </c>
      <c r="B90" s="18">
        <v>49</v>
      </c>
      <c r="C90" s="18">
        <v>20</v>
      </c>
      <c r="D90" s="18">
        <v>50</v>
      </c>
      <c r="E90" s="18">
        <v>20</v>
      </c>
      <c r="F90" s="18">
        <v>47</v>
      </c>
      <c r="G90" s="18">
        <v>20</v>
      </c>
      <c r="H90" s="18">
        <v>49</v>
      </c>
      <c r="I90" s="18">
        <v>19</v>
      </c>
      <c r="J90" s="18">
        <v>50</v>
      </c>
      <c r="K90" s="18">
        <v>20</v>
      </c>
    </row>
    <row r="91" spans="1:11">
      <c r="A91" s="48" t="s">
        <v>181</v>
      </c>
      <c r="B91" s="18">
        <v>279</v>
      </c>
      <c r="C91" s="18">
        <v>132</v>
      </c>
      <c r="D91" s="18">
        <v>281</v>
      </c>
      <c r="E91" s="18">
        <v>127</v>
      </c>
      <c r="F91" s="18">
        <v>280</v>
      </c>
      <c r="G91" s="18">
        <v>130</v>
      </c>
      <c r="H91" s="18">
        <v>277</v>
      </c>
      <c r="I91" s="18">
        <v>129</v>
      </c>
      <c r="J91" s="18">
        <v>280</v>
      </c>
      <c r="K91" s="18">
        <v>138</v>
      </c>
    </row>
    <row r="92" spans="1:11">
      <c r="A92" s="18" t="s">
        <v>166</v>
      </c>
      <c r="B92" s="18">
        <v>199</v>
      </c>
      <c r="C92" s="18">
        <v>90</v>
      </c>
      <c r="D92" s="18">
        <v>200</v>
      </c>
      <c r="E92" s="18">
        <v>85</v>
      </c>
      <c r="F92" s="18">
        <v>203</v>
      </c>
      <c r="G92" s="18">
        <v>80</v>
      </c>
      <c r="H92" s="18">
        <v>203</v>
      </c>
      <c r="I92" s="18">
        <v>74</v>
      </c>
      <c r="J92" s="18">
        <v>204</v>
      </c>
      <c r="K92" s="18">
        <v>72</v>
      </c>
    </row>
    <row r="93" spans="1:11">
      <c r="A93" s="18" t="s">
        <v>167</v>
      </c>
      <c r="B93" s="18">
        <v>23</v>
      </c>
      <c r="C93" s="18">
        <v>15</v>
      </c>
      <c r="D93" s="18">
        <v>25</v>
      </c>
      <c r="E93" s="18">
        <v>15</v>
      </c>
      <c r="F93" s="18">
        <v>26</v>
      </c>
      <c r="G93" s="18">
        <v>16</v>
      </c>
      <c r="H93" s="18">
        <v>29</v>
      </c>
      <c r="I93" s="18">
        <v>16</v>
      </c>
      <c r="J93" s="18">
        <v>30</v>
      </c>
      <c r="K93" s="18">
        <v>17</v>
      </c>
    </row>
    <row r="94" spans="1:11">
      <c r="A94" s="18" t="s">
        <v>168</v>
      </c>
      <c r="B94" s="18">
        <v>277</v>
      </c>
      <c r="C94" s="18">
        <v>107</v>
      </c>
      <c r="D94" s="18">
        <v>278</v>
      </c>
      <c r="E94" s="18">
        <v>111</v>
      </c>
      <c r="F94" s="18">
        <v>281</v>
      </c>
      <c r="G94" s="18">
        <v>113</v>
      </c>
      <c r="H94" s="18">
        <v>286</v>
      </c>
      <c r="I94" s="18">
        <v>117</v>
      </c>
      <c r="J94" s="18">
        <v>286</v>
      </c>
      <c r="K94" s="18">
        <v>116</v>
      </c>
    </row>
    <row r="95" spans="1:11">
      <c r="A95" s="18" t="s">
        <v>169</v>
      </c>
      <c r="B95" s="18">
        <v>183</v>
      </c>
      <c r="C95" s="18">
        <v>79</v>
      </c>
      <c r="D95" s="18">
        <v>179</v>
      </c>
      <c r="E95" s="18">
        <v>77</v>
      </c>
      <c r="F95" s="18">
        <v>178</v>
      </c>
      <c r="G95" s="18">
        <v>74</v>
      </c>
      <c r="H95" s="18">
        <v>178</v>
      </c>
      <c r="I95" s="18">
        <v>73</v>
      </c>
      <c r="J95" s="18">
        <v>178</v>
      </c>
      <c r="K95" s="18">
        <v>75</v>
      </c>
    </row>
    <row r="96" spans="1:11">
      <c r="A96" s="18" t="s">
        <v>170</v>
      </c>
      <c r="B96" s="18">
        <v>53</v>
      </c>
      <c r="C96" s="18">
        <v>20</v>
      </c>
      <c r="D96" s="18">
        <v>54</v>
      </c>
      <c r="E96" s="18">
        <v>21</v>
      </c>
      <c r="F96" s="18">
        <v>55</v>
      </c>
      <c r="G96" s="18">
        <v>21</v>
      </c>
      <c r="H96" s="18">
        <v>54</v>
      </c>
      <c r="I96" s="18">
        <v>21</v>
      </c>
      <c r="J96" s="18">
        <v>53</v>
      </c>
      <c r="K96" s="18">
        <v>18</v>
      </c>
    </row>
    <row r="97" spans="1:11">
      <c r="A97" s="48" t="s">
        <v>104</v>
      </c>
      <c r="B97" s="18">
        <v>1182</v>
      </c>
      <c r="C97" s="18">
        <v>522</v>
      </c>
      <c r="D97" s="18">
        <v>1188</v>
      </c>
      <c r="E97" s="18">
        <v>516</v>
      </c>
      <c r="F97" s="18">
        <v>1191</v>
      </c>
      <c r="G97" s="18">
        <v>510</v>
      </c>
      <c r="H97" s="18">
        <v>1193</v>
      </c>
      <c r="I97" s="18">
        <v>503</v>
      </c>
      <c r="J97" s="18">
        <v>1197</v>
      </c>
      <c r="K97" s="18">
        <v>510</v>
      </c>
    </row>
    <row r="98" spans="1:11">
      <c r="A98" s="53" t="s">
        <v>30</v>
      </c>
    </row>
    <row r="99" spans="1:11">
      <c r="A99" s="53" t="s">
        <v>173</v>
      </c>
    </row>
    <row r="100" spans="1:11">
      <c r="A100" s="54" t="s">
        <v>174</v>
      </c>
    </row>
    <row r="101" spans="1:11">
      <c r="A101" s="54" t="s">
        <v>175</v>
      </c>
    </row>
    <row r="102" spans="1:11">
      <c r="A102" s="55"/>
    </row>
    <row r="103" spans="1:11">
      <c r="A103" s="52"/>
    </row>
  </sheetData>
  <pageMargins left="0.7" right="0.7" top="0.75" bottom="0.75" header="0.3" footer="0.3"/>
  <drawing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B551E-BB31-4429-B904-BA250BBBF586}">
  <dimension ref="A1:ASV101"/>
  <sheetViews>
    <sheetView zoomScaleNormal="100" workbookViewId="0"/>
  </sheetViews>
  <sheetFormatPr defaultColWidth="9.33203125" defaultRowHeight="13.5"/>
  <cols>
    <col min="1" max="1" width="48.83203125" style="16" customWidth="1"/>
    <col min="2" max="4" width="13.33203125" style="16" customWidth="1"/>
    <col min="5" max="5" width="52.5" style="16" customWidth="1"/>
    <col min="6" max="16384" width="9.33203125" style="16"/>
  </cols>
  <sheetData>
    <row r="1" spans="1:1192">
      <c r="A1" s="44" t="s">
        <v>898</v>
      </c>
    </row>
    <row r="2" spans="1:1192" ht="17.25" customHeight="1">
      <c r="A2" s="17" t="s">
        <v>954</v>
      </c>
      <c r="B2" s="17"/>
      <c r="C2" s="17"/>
      <c r="D2" s="17"/>
      <c r="E2" s="17"/>
    </row>
    <row r="3" spans="1:1192" ht="17.25" customHeight="1">
      <c r="A3" s="45" t="s">
        <v>955</v>
      </c>
      <c r="B3" s="46"/>
      <c r="C3" s="46"/>
      <c r="D3" s="46"/>
      <c r="E3" s="46"/>
    </row>
    <row r="4" spans="1:1192" ht="15">
      <c r="A4" s="23" t="s">
        <v>98</v>
      </c>
      <c r="B4" s="23" t="s">
        <v>27</v>
      </c>
      <c r="C4" s="1" t="s">
        <v>28</v>
      </c>
      <c r="D4" s="1" t="s">
        <v>183</v>
      </c>
      <c r="E4" s="57" t="s">
        <v>891</v>
      </c>
    </row>
    <row r="5" spans="1:1192" ht="15">
      <c r="A5" s="47" t="s">
        <v>89</v>
      </c>
      <c r="B5" s="51" t="s">
        <v>27</v>
      </c>
      <c r="C5" s="51" t="s">
        <v>28</v>
      </c>
      <c r="D5" s="51" t="s">
        <v>183</v>
      </c>
      <c r="E5" s="51" t="s">
        <v>891</v>
      </c>
    </row>
    <row r="6" spans="1:1192" s="118" customFormat="1">
      <c r="A6" s="18" t="s">
        <v>105</v>
      </c>
      <c r="B6" s="18">
        <v>77</v>
      </c>
      <c r="C6" s="18">
        <v>26</v>
      </c>
      <c r="D6" s="18">
        <v>103</v>
      </c>
      <c r="E6" s="18">
        <v>101</v>
      </c>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16"/>
      <c r="BC6" s="16"/>
      <c r="BD6" s="16"/>
      <c r="BE6" s="16"/>
      <c r="BF6" s="16"/>
      <c r="BG6" s="16"/>
      <c r="BH6" s="16"/>
      <c r="BI6" s="16"/>
      <c r="BJ6" s="16"/>
      <c r="BK6" s="16"/>
      <c r="BL6" s="16"/>
      <c r="BM6" s="16"/>
      <c r="BN6" s="16"/>
      <c r="BO6" s="16"/>
      <c r="BP6" s="16"/>
      <c r="BQ6" s="16"/>
      <c r="BR6" s="16"/>
      <c r="BS6" s="16"/>
      <c r="BT6" s="16"/>
      <c r="BU6" s="16"/>
      <c r="BV6" s="16"/>
      <c r="BW6" s="16"/>
      <c r="BX6" s="16"/>
      <c r="BY6" s="16"/>
      <c r="BZ6" s="16"/>
      <c r="CA6" s="16"/>
      <c r="CB6" s="16"/>
      <c r="CC6" s="16"/>
      <c r="CD6" s="16"/>
      <c r="CE6" s="16"/>
      <c r="CF6" s="16"/>
      <c r="CG6" s="16"/>
      <c r="CH6" s="16"/>
      <c r="CI6" s="16"/>
      <c r="CJ6" s="16"/>
      <c r="CK6" s="16"/>
      <c r="CL6" s="16"/>
      <c r="CM6" s="16"/>
      <c r="CN6" s="16"/>
      <c r="CO6" s="16"/>
      <c r="CP6" s="16"/>
      <c r="CQ6" s="16"/>
      <c r="CR6" s="16"/>
      <c r="CS6" s="16"/>
      <c r="CT6" s="16"/>
      <c r="CU6" s="16"/>
      <c r="CV6" s="16"/>
      <c r="CW6" s="16"/>
      <c r="CX6" s="16"/>
      <c r="CY6" s="16"/>
      <c r="CZ6" s="16"/>
      <c r="DA6" s="16"/>
      <c r="DB6" s="16"/>
      <c r="DC6" s="16"/>
      <c r="DD6" s="16"/>
      <c r="DE6" s="16"/>
      <c r="DF6" s="16"/>
      <c r="DG6" s="16"/>
      <c r="DH6" s="16"/>
      <c r="DI6" s="16"/>
      <c r="DJ6" s="16"/>
      <c r="DK6" s="16"/>
      <c r="DL6" s="16"/>
      <c r="DM6" s="16"/>
      <c r="DN6" s="16"/>
      <c r="DO6" s="16"/>
      <c r="DP6" s="16"/>
      <c r="DQ6" s="16"/>
      <c r="DR6" s="16"/>
      <c r="DS6" s="16"/>
      <c r="DT6" s="16"/>
      <c r="DU6" s="16"/>
      <c r="DV6" s="16"/>
      <c r="DW6" s="16"/>
      <c r="DX6" s="16"/>
      <c r="DY6" s="16"/>
      <c r="DZ6" s="16"/>
      <c r="EA6" s="16"/>
      <c r="EB6" s="16"/>
      <c r="EC6" s="16"/>
      <c r="ED6" s="16"/>
      <c r="EE6" s="16"/>
      <c r="EF6" s="16"/>
      <c r="EG6" s="16"/>
      <c r="EH6" s="16"/>
      <c r="EI6" s="16"/>
      <c r="EJ6" s="16"/>
      <c r="EK6" s="16"/>
      <c r="EL6" s="16"/>
      <c r="EM6" s="16"/>
      <c r="EN6" s="16"/>
      <c r="EO6" s="16"/>
      <c r="EP6" s="16"/>
      <c r="EQ6" s="16"/>
      <c r="ER6" s="16"/>
      <c r="ES6" s="16"/>
      <c r="ET6" s="16"/>
      <c r="EU6" s="16"/>
      <c r="EV6" s="16"/>
      <c r="EW6" s="16"/>
      <c r="EX6" s="16"/>
      <c r="EY6" s="16"/>
      <c r="EZ6" s="16"/>
      <c r="FA6" s="16"/>
      <c r="FB6" s="16"/>
      <c r="FC6" s="16"/>
      <c r="FD6" s="16"/>
      <c r="FE6" s="16"/>
      <c r="FF6" s="16"/>
      <c r="FG6" s="16"/>
      <c r="FH6" s="16"/>
      <c r="FI6" s="16"/>
      <c r="FJ6" s="16"/>
      <c r="FK6" s="16"/>
      <c r="FL6" s="16"/>
      <c r="FM6" s="16"/>
      <c r="FN6" s="16"/>
      <c r="FO6" s="16"/>
      <c r="FP6" s="16"/>
      <c r="FQ6" s="16"/>
      <c r="FR6" s="16"/>
      <c r="FS6" s="16"/>
      <c r="FT6" s="16"/>
      <c r="FU6" s="16"/>
      <c r="FV6" s="16"/>
      <c r="FW6" s="16"/>
      <c r="FX6" s="16"/>
      <c r="FY6" s="16"/>
      <c r="FZ6" s="16"/>
      <c r="GA6" s="16"/>
      <c r="GB6" s="16"/>
      <c r="GC6" s="16"/>
      <c r="GD6" s="16"/>
      <c r="GE6" s="16"/>
      <c r="GF6" s="16"/>
      <c r="GG6" s="16"/>
      <c r="GH6" s="16"/>
      <c r="GI6" s="16"/>
      <c r="GJ6" s="16"/>
      <c r="GK6" s="16"/>
      <c r="GL6" s="16"/>
      <c r="GM6" s="16"/>
      <c r="GN6" s="16"/>
      <c r="GO6" s="16"/>
      <c r="GP6" s="16"/>
      <c r="GQ6" s="16"/>
      <c r="GR6" s="16"/>
      <c r="GS6" s="16"/>
      <c r="GT6" s="16"/>
      <c r="GU6" s="16"/>
      <c r="GV6" s="16"/>
      <c r="GW6" s="16"/>
      <c r="GX6" s="16"/>
      <c r="GY6" s="16"/>
      <c r="GZ6" s="16"/>
      <c r="HA6" s="16"/>
      <c r="HB6" s="16"/>
      <c r="HC6" s="16"/>
      <c r="HD6" s="16"/>
      <c r="HE6" s="16"/>
      <c r="HF6" s="16"/>
      <c r="HG6" s="16"/>
      <c r="HH6" s="16"/>
      <c r="HI6" s="16"/>
      <c r="HJ6" s="16"/>
      <c r="HK6" s="16"/>
      <c r="HL6" s="16"/>
      <c r="HM6" s="16"/>
      <c r="HN6" s="16"/>
      <c r="HO6" s="16"/>
      <c r="HP6" s="16"/>
      <c r="HQ6" s="16"/>
      <c r="HR6" s="16"/>
      <c r="HS6" s="16"/>
      <c r="HT6" s="16"/>
      <c r="HU6" s="16"/>
      <c r="HV6" s="16"/>
      <c r="HW6" s="16"/>
      <c r="HX6" s="16"/>
      <c r="HY6" s="16"/>
      <c r="HZ6" s="16"/>
      <c r="IA6" s="16"/>
      <c r="IB6" s="16"/>
      <c r="IC6" s="16"/>
      <c r="ID6" s="16"/>
      <c r="IE6" s="16"/>
      <c r="IF6" s="16"/>
      <c r="IG6" s="16"/>
      <c r="IH6" s="16"/>
      <c r="II6" s="16"/>
      <c r="IJ6" s="16"/>
      <c r="IK6" s="16"/>
      <c r="IL6" s="16"/>
      <c r="IM6" s="16"/>
      <c r="IN6" s="16"/>
      <c r="IO6" s="16"/>
      <c r="IP6" s="16"/>
      <c r="IQ6" s="16"/>
      <c r="IR6" s="16"/>
      <c r="IS6" s="16"/>
      <c r="IT6" s="16"/>
      <c r="IU6" s="16"/>
      <c r="IV6" s="16"/>
      <c r="IW6" s="16"/>
      <c r="IX6" s="16"/>
      <c r="IY6" s="16"/>
      <c r="IZ6" s="16"/>
      <c r="JA6" s="16"/>
      <c r="JB6" s="16"/>
      <c r="JC6" s="16"/>
      <c r="JD6" s="16"/>
      <c r="JE6" s="16"/>
      <c r="JF6" s="16"/>
      <c r="JG6" s="16"/>
      <c r="JH6" s="16"/>
      <c r="JI6" s="16"/>
      <c r="JJ6" s="16"/>
      <c r="JK6" s="16"/>
      <c r="JL6" s="16"/>
      <c r="JM6" s="16"/>
      <c r="JN6" s="16"/>
      <c r="JO6" s="16"/>
      <c r="JP6" s="16"/>
      <c r="JQ6" s="16"/>
      <c r="JR6" s="16"/>
      <c r="JS6" s="16"/>
      <c r="JT6" s="16"/>
      <c r="JU6" s="16"/>
      <c r="JV6" s="16"/>
      <c r="JW6" s="16"/>
      <c r="JX6" s="16"/>
      <c r="JY6" s="16"/>
      <c r="JZ6" s="16"/>
      <c r="KA6" s="16"/>
      <c r="KB6" s="16"/>
      <c r="KC6" s="16"/>
      <c r="KD6" s="16"/>
      <c r="KE6" s="16"/>
      <c r="KF6" s="16"/>
      <c r="KG6" s="16"/>
      <c r="KH6" s="16"/>
      <c r="KI6" s="16"/>
      <c r="KJ6" s="16"/>
      <c r="KK6" s="16"/>
      <c r="KL6" s="16"/>
      <c r="KM6" s="16"/>
      <c r="KN6" s="16"/>
      <c r="KO6" s="16"/>
      <c r="KP6" s="16"/>
      <c r="KQ6" s="16"/>
      <c r="KR6" s="16"/>
      <c r="KS6" s="16"/>
      <c r="KT6" s="16"/>
      <c r="KU6" s="16"/>
      <c r="KV6" s="16"/>
      <c r="KW6" s="16"/>
      <c r="KX6" s="16"/>
      <c r="KY6" s="16"/>
      <c r="KZ6" s="16"/>
      <c r="LA6" s="16"/>
      <c r="LB6" s="16"/>
      <c r="LC6" s="16"/>
      <c r="LD6" s="16"/>
      <c r="LE6" s="16"/>
      <c r="LF6" s="16"/>
      <c r="LG6" s="16"/>
      <c r="LH6" s="16"/>
      <c r="LI6" s="16"/>
      <c r="LJ6" s="16"/>
      <c r="LK6" s="16"/>
      <c r="LL6" s="16"/>
      <c r="LM6" s="16"/>
      <c r="LN6" s="16"/>
      <c r="LO6" s="16"/>
      <c r="LP6" s="16"/>
      <c r="LQ6" s="16"/>
      <c r="LR6" s="16"/>
      <c r="LS6" s="16"/>
      <c r="LT6" s="16"/>
      <c r="LU6" s="16"/>
      <c r="LV6" s="16"/>
      <c r="LW6" s="16"/>
      <c r="LX6" s="16"/>
      <c r="LY6" s="16"/>
      <c r="LZ6" s="16"/>
      <c r="MA6" s="16"/>
      <c r="MB6" s="16"/>
      <c r="MC6" s="16"/>
      <c r="MD6" s="16"/>
      <c r="ME6" s="16"/>
      <c r="MF6" s="16"/>
      <c r="MG6" s="16"/>
      <c r="MH6" s="16"/>
      <c r="MI6" s="16"/>
      <c r="MJ6" s="16"/>
      <c r="MK6" s="16"/>
      <c r="ML6" s="16"/>
      <c r="MM6" s="16"/>
      <c r="MN6" s="16"/>
      <c r="MO6" s="16"/>
      <c r="MP6" s="16"/>
      <c r="MQ6" s="16"/>
      <c r="MR6" s="16"/>
      <c r="MS6" s="16"/>
      <c r="MT6" s="16"/>
      <c r="MU6" s="16"/>
      <c r="MV6" s="16"/>
      <c r="MW6" s="16"/>
      <c r="MX6" s="16"/>
      <c r="MY6" s="16"/>
      <c r="MZ6" s="16"/>
      <c r="NA6" s="16"/>
      <c r="NB6" s="16"/>
      <c r="NC6" s="16"/>
      <c r="ND6" s="16"/>
      <c r="NE6" s="16"/>
      <c r="NF6" s="16"/>
      <c r="NG6" s="16"/>
      <c r="NH6" s="16"/>
      <c r="NI6" s="16"/>
      <c r="NJ6" s="16"/>
      <c r="NK6" s="16"/>
      <c r="NL6" s="16"/>
      <c r="NM6" s="16"/>
      <c r="NN6" s="16"/>
      <c r="NO6" s="16"/>
      <c r="NP6" s="16"/>
      <c r="NQ6" s="16"/>
      <c r="NR6" s="16"/>
      <c r="NS6" s="16"/>
      <c r="NT6" s="16"/>
      <c r="NU6" s="16"/>
      <c r="NV6" s="16"/>
      <c r="NW6" s="16"/>
      <c r="NX6" s="16"/>
      <c r="NY6" s="16"/>
      <c r="NZ6" s="16"/>
      <c r="OA6" s="16"/>
      <c r="OB6" s="16"/>
      <c r="OC6" s="16"/>
      <c r="OD6" s="16"/>
      <c r="OE6" s="16"/>
      <c r="OF6" s="16"/>
      <c r="OG6" s="16"/>
      <c r="OH6" s="16"/>
      <c r="OI6" s="16"/>
      <c r="OJ6" s="16"/>
      <c r="OK6" s="16"/>
      <c r="OL6" s="16"/>
      <c r="OM6" s="16"/>
      <c r="ON6" s="16"/>
      <c r="OO6" s="16"/>
      <c r="OP6" s="16"/>
      <c r="OQ6" s="16"/>
      <c r="OR6" s="16"/>
      <c r="OS6" s="16"/>
      <c r="OT6" s="16"/>
      <c r="OU6" s="16"/>
      <c r="OV6" s="16"/>
      <c r="OW6" s="16"/>
      <c r="OX6" s="16"/>
      <c r="OY6" s="16"/>
      <c r="OZ6" s="16"/>
      <c r="PA6" s="16"/>
      <c r="PB6" s="16"/>
      <c r="PC6" s="16"/>
      <c r="PD6" s="16"/>
      <c r="PE6" s="16"/>
      <c r="PF6" s="16"/>
      <c r="PG6" s="16"/>
      <c r="PH6" s="16"/>
      <c r="PI6" s="16"/>
      <c r="PJ6" s="16"/>
      <c r="PK6" s="16"/>
      <c r="PL6" s="16"/>
      <c r="PM6" s="16"/>
      <c r="PN6" s="16"/>
      <c r="PO6" s="16"/>
      <c r="PP6" s="16"/>
      <c r="PQ6" s="16"/>
      <c r="PR6" s="16"/>
      <c r="PS6" s="16"/>
      <c r="PT6" s="16"/>
      <c r="PU6" s="16"/>
      <c r="PV6" s="16"/>
      <c r="PW6" s="16"/>
      <c r="PX6" s="16"/>
      <c r="PY6" s="16"/>
      <c r="PZ6" s="16"/>
      <c r="QA6" s="16"/>
      <c r="QB6" s="16"/>
      <c r="QC6" s="16"/>
      <c r="QD6" s="16"/>
      <c r="QE6" s="16"/>
      <c r="QF6" s="16"/>
      <c r="QG6" s="16"/>
      <c r="QH6" s="16"/>
      <c r="QI6" s="16"/>
      <c r="QJ6" s="16"/>
      <c r="QK6" s="16"/>
      <c r="QL6" s="16"/>
      <c r="QM6" s="16"/>
      <c r="QN6" s="16"/>
      <c r="QO6" s="16"/>
      <c r="QP6" s="16"/>
      <c r="QQ6" s="16"/>
      <c r="QR6" s="16"/>
      <c r="QS6" s="16"/>
      <c r="QT6" s="16"/>
      <c r="QU6" s="16"/>
      <c r="QV6" s="16"/>
      <c r="QW6" s="16"/>
      <c r="QX6" s="16"/>
      <c r="QY6" s="16"/>
      <c r="QZ6" s="16"/>
      <c r="RA6" s="16"/>
      <c r="RB6" s="16"/>
      <c r="RC6" s="16"/>
      <c r="RD6" s="16"/>
      <c r="RE6" s="16"/>
      <c r="RF6" s="16"/>
      <c r="RG6" s="16"/>
      <c r="RH6" s="16"/>
      <c r="RI6" s="16"/>
      <c r="RJ6" s="16"/>
      <c r="RK6" s="16"/>
      <c r="RL6" s="16"/>
      <c r="RM6" s="16"/>
      <c r="RN6" s="16"/>
      <c r="RO6" s="16"/>
      <c r="RP6" s="16"/>
      <c r="RQ6" s="16"/>
      <c r="RR6" s="16"/>
      <c r="RS6" s="16"/>
      <c r="RT6" s="16"/>
      <c r="RU6" s="16"/>
      <c r="RV6" s="16"/>
      <c r="RW6" s="16"/>
      <c r="RX6" s="16"/>
      <c r="RY6" s="16"/>
      <c r="RZ6" s="16"/>
      <c r="SA6" s="16"/>
      <c r="SB6" s="16"/>
      <c r="SC6" s="16"/>
      <c r="SD6" s="16"/>
      <c r="SE6" s="16"/>
      <c r="SF6" s="16"/>
      <c r="SG6" s="16"/>
      <c r="SH6" s="16"/>
      <c r="SI6" s="16"/>
      <c r="SJ6" s="16"/>
      <c r="SK6" s="16"/>
      <c r="SL6" s="16"/>
      <c r="SM6" s="16"/>
      <c r="SN6" s="16"/>
      <c r="SO6" s="16"/>
      <c r="SP6" s="16"/>
      <c r="SQ6" s="16"/>
      <c r="SR6" s="16"/>
      <c r="SS6" s="16"/>
      <c r="ST6" s="16"/>
      <c r="SU6" s="16"/>
      <c r="SV6" s="16"/>
      <c r="SW6" s="16"/>
      <c r="SX6" s="16"/>
      <c r="SY6" s="16"/>
      <c r="SZ6" s="16"/>
      <c r="TA6" s="16"/>
      <c r="TB6" s="16"/>
      <c r="TC6" s="16"/>
      <c r="TD6" s="16"/>
      <c r="TE6" s="16"/>
      <c r="TF6" s="16"/>
      <c r="TG6" s="16"/>
      <c r="TH6" s="16"/>
      <c r="TI6" s="16"/>
      <c r="TJ6" s="16"/>
      <c r="TK6" s="16"/>
      <c r="TL6" s="16"/>
      <c r="TM6" s="16"/>
      <c r="TN6" s="16"/>
      <c r="TO6" s="16"/>
      <c r="TP6" s="16"/>
      <c r="TQ6" s="16"/>
      <c r="TR6" s="16"/>
      <c r="TS6" s="16"/>
      <c r="TT6" s="16"/>
      <c r="TU6" s="16"/>
      <c r="TV6" s="16"/>
      <c r="TW6" s="16"/>
      <c r="TX6" s="16"/>
      <c r="TY6" s="16"/>
      <c r="TZ6" s="16"/>
      <c r="UA6" s="16"/>
      <c r="UB6" s="16"/>
      <c r="UC6" s="16"/>
      <c r="UD6" s="16"/>
      <c r="UE6" s="16"/>
      <c r="UF6" s="16"/>
      <c r="UG6" s="16"/>
      <c r="UH6" s="16"/>
      <c r="UI6" s="16"/>
      <c r="UJ6" s="16"/>
      <c r="UK6" s="16"/>
      <c r="UL6" s="16"/>
      <c r="UM6" s="16"/>
      <c r="UN6" s="16"/>
      <c r="UO6" s="16"/>
      <c r="UP6" s="16"/>
      <c r="UQ6" s="16"/>
      <c r="UR6" s="16"/>
      <c r="US6" s="16"/>
      <c r="UT6" s="16"/>
      <c r="UU6" s="16"/>
      <c r="UV6" s="16"/>
      <c r="UW6" s="16"/>
      <c r="UX6" s="16"/>
      <c r="UY6" s="16"/>
      <c r="UZ6" s="16"/>
      <c r="VA6" s="16"/>
      <c r="VB6" s="16"/>
      <c r="VC6" s="16"/>
      <c r="VD6" s="16"/>
      <c r="VE6" s="16"/>
      <c r="VF6" s="16"/>
      <c r="VG6" s="16"/>
      <c r="VH6" s="16"/>
      <c r="VI6" s="16"/>
      <c r="VJ6" s="16"/>
      <c r="VK6" s="16"/>
      <c r="VL6" s="16"/>
      <c r="VM6" s="16"/>
      <c r="VN6" s="16"/>
      <c r="VO6" s="16"/>
      <c r="VP6" s="16"/>
      <c r="VQ6" s="16"/>
      <c r="VR6" s="16"/>
      <c r="VS6" s="16"/>
      <c r="VT6" s="16"/>
      <c r="VU6" s="16"/>
      <c r="VV6" s="16"/>
      <c r="VW6" s="16"/>
      <c r="VX6" s="16"/>
      <c r="VY6" s="16"/>
      <c r="VZ6" s="16"/>
      <c r="WA6" s="16"/>
      <c r="WB6" s="16"/>
      <c r="WC6" s="16"/>
      <c r="WD6" s="16"/>
      <c r="WE6" s="16"/>
      <c r="WF6" s="16"/>
      <c r="WG6" s="16"/>
      <c r="WH6" s="16"/>
      <c r="WI6" s="16"/>
      <c r="WJ6" s="16"/>
      <c r="WK6" s="16"/>
      <c r="WL6" s="16"/>
      <c r="WM6" s="16"/>
      <c r="WN6" s="16"/>
      <c r="WO6" s="16"/>
      <c r="WP6" s="16"/>
      <c r="WQ6" s="16"/>
      <c r="WR6" s="16"/>
      <c r="WS6" s="16"/>
      <c r="WT6" s="16"/>
      <c r="WU6" s="16"/>
      <c r="WV6" s="16"/>
      <c r="WW6" s="16"/>
      <c r="WX6" s="16"/>
      <c r="WY6" s="16"/>
      <c r="WZ6" s="16"/>
      <c r="XA6" s="16"/>
      <c r="XB6" s="16"/>
      <c r="XC6" s="16"/>
      <c r="XD6" s="16"/>
      <c r="XE6" s="16"/>
      <c r="XF6" s="16"/>
      <c r="XG6" s="16"/>
      <c r="XH6" s="16"/>
      <c r="XI6" s="16"/>
      <c r="XJ6" s="16"/>
      <c r="XK6" s="16"/>
      <c r="XL6" s="16"/>
      <c r="XM6" s="16"/>
      <c r="XN6" s="16"/>
      <c r="XO6" s="16"/>
      <c r="XP6" s="16"/>
      <c r="XQ6" s="16"/>
      <c r="XR6" s="16"/>
      <c r="XS6" s="16"/>
      <c r="XT6" s="16"/>
      <c r="XU6" s="16"/>
      <c r="XV6" s="16"/>
      <c r="XW6" s="16"/>
      <c r="XX6" s="16"/>
      <c r="XY6" s="16"/>
      <c r="XZ6" s="16"/>
      <c r="YA6" s="16"/>
      <c r="YB6" s="16"/>
      <c r="YC6" s="16"/>
      <c r="YD6" s="16"/>
      <c r="YE6" s="16"/>
      <c r="YF6" s="16"/>
      <c r="YG6" s="16"/>
      <c r="YH6" s="16"/>
      <c r="YI6" s="16"/>
      <c r="YJ6" s="16"/>
      <c r="YK6" s="16"/>
      <c r="YL6" s="16"/>
      <c r="YM6" s="16"/>
      <c r="YN6" s="16"/>
      <c r="YO6" s="16"/>
      <c r="YP6" s="16"/>
      <c r="YQ6" s="16"/>
      <c r="YR6" s="16"/>
      <c r="YS6" s="16"/>
      <c r="YT6" s="16"/>
      <c r="YU6" s="16"/>
      <c r="YV6" s="16"/>
      <c r="YW6" s="16"/>
      <c r="YX6" s="16"/>
      <c r="YY6" s="16"/>
      <c r="YZ6" s="16"/>
      <c r="ZA6" s="16"/>
      <c r="ZB6" s="16"/>
      <c r="ZC6" s="16"/>
      <c r="ZD6" s="16"/>
      <c r="ZE6" s="16"/>
      <c r="ZF6" s="16"/>
      <c r="ZG6" s="16"/>
      <c r="ZH6" s="16"/>
      <c r="ZI6" s="16"/>
      <c r="ZJ6" s="16"/>
      <c r="ZK6" s="16"/>
      <c r="ZL6" s="16"/>
      <c r="ZM6" s="16"/>
      <c r="ZN6" s="16"/>
      <c r="ZO6" s="16"/>
      <c r="ZP6" s="16"/>
      <c r="ZQ6" s="16"/>
      <c r="ZR6" s="16"/>
      <c r="ZS6" s="16"/>
      <c r="ZT6" s="16"/>
      <c r="ZU6" s="16"/>
      <c r="ZV6" s="16"/>
      <c r="ZW6" s="16"/>
      <c r="ZX6" s="16"/>
      <c r="ZY6" s="16"/>
      <c r="ZZ6" s="16"/>
      <c r="AAA6" s="16"/>
      <c r="AAB6" s="16"/>
      <c r="AAC6" s="16"/>
      <c r="AAD6" s="16"/>
      <c r="AAE6" s="16"/>
      <c r="AAF6" s="16"/>
      <c r="AAG6" s="16"/>
      <c r="AAH6" s="16"/>
      <c r="AAI6" s="16"/>
      <c r="AAJ6" s="16"/>
      <c r="AAK6" s="16"/>
      <c r="AAL6" s="16"/>
      <c r="AAM6" s="16"/>
      <c r="AAN6" s="16"/>
      <c r="AAO6" s="16"/>
      <c r="AAP6" s="16"/>
      <c r="AAQ6" s="16"/>
      <c r="AAR6" s="16"/>
      <c r="AAS6" s="16"/>
      <c r="AAT6" s="16"/>
      <c r="AAU6" s="16"/>
      <c r="AAV6" s="16"/>
      <c r="AAW6" s="16"/>
      <c r="AAX6" s="16"/>
      <c r="AAY6" s="16"/>
      <c r="AAZ6" s="16"/>
      <c r="ABA6" s="16"/>
      <c r="ABB6" s="16"/>
      <c r="ABC6" s="16"/>
      <c r="ABD6" s="16"/>
      <c r="ABE6" s="16"/>
      <c r="ABF6" s="16"/>
      <c r="ABG6" s="16"/>
      <c r="ABH6" s="16"/>
      <c r="ABI6" s="16"/>
      <c r="ABJ6" s="16"/>
      <c r="ABK6" s="16"/>
      <c r="ABL6" s="16"/>
      <c r="ABM6" s="16"/>
      <c r="ABN6" s="16"/>
      <c r="ABO6" s="16"/>
      <c r="ABP6" s="16"/>
      <c r="ABQ6" s="16"/>
      <c r="ABR6" s="16"/>
      <c r="ABS6" s="16"/>
      <c r="ABT6" s="16"/>
      <c r="ABU6" s="16"/>
      <c r="ABV6" s="16"/>
      <c r="ABW6" s="16"/>
      <c r="ABX6" s="16"/>
      <c r="ABY6" s="16"/>
      <c r="ABZ6" s="16"/>
      <c r="ACA6" s="16"/>
      <c r="ACB6" s="16"/>
      <c r="ACC6" s="16"/>
      <c r="ACD6" s="16"/>
      <c r="ACE6" s="16"/>
      <c r="ACF6" s="16"/>
      <c r="ACG6" s="16"/>
      <c r="ACH6" s="16"/>
      <c r="ACI6" s="16"/>
      <c r="ACJ6" s="16"/>
      <c r="ACK6" s="16"/>
      <c r="ACL6" s="16"/>
      <c r="ACM6" s="16"/>
      <c r="ACN6" s="16"/>
      <c r="ACO6" s="16"/>
      <c r="ACP6" s="16"/>
      <c r="ACQ6" s="16"/>
      <c r="ACR6" s="16"/>
      <c r="ACS6" s="16"/>
      <c r="ACT6" s="16"/>
      <c r="ACU6" s="16"/>
      <c r="ACV6" s="16"/>
      <c r="ACW6" s="16"/>
      <c r="ACX6" s="16"/>
      <c r="ACY6" s="16"/>
      <c r="ACZ6" s="16"/>
      <c r="ADA6" s="16"/>
      <c r="ADB6" s="16"/>
      <c r="ADC6" s="16"/>
      <c r="ADD6" s="16"/>
      <c r="ADE6" s="16"/>
      <c r="ADF6" s="16"/>
      <c r="ADG6" s="16"/>
      <c r="ADH6" s="16"/>
      <c r="ADI6" s="16"/>
      <c r="ADJ6" s="16"/>
      <c r="ADK6" s="16"/>
      <c r="ADL6" s="16"/>
      <c r="ADM6" s="16"/>
      <c r="ADN6" s="16"/>
      <c r="ADO6" s="16"/>
      <c r="ADP6" s="16"/>
      <c r="ADQ6" s="16"/>
      <c r="ADR6" s="16"/>
      <c r="ADS6" s="16"/>
      <c r="ADT6" s="16"/>
      <c r="ADU6" s="16"/>
      <c r="ADV6" s="16"/>
      <c r="ADW6" s="16"/>
      <c r="ADX6" s="16"/>
      <c r="ADY6" s="16"/>
      <c r="ADZ6" s="16"/>
      <c r="AEA6" s="16"/>
      <c r="AEB6" s="16"/>
      <c r="AEC6" s="16"/>
      <c r="AED6" s="16"/>
      <c r="AEE6" s="16"/>
      <c r="AEF6" s="16"/>
      <c r="AEG6" s="16"/>
      <c r="AEH6" s="16"/>
      <c r="AEI6" s="16"/>
      <c r="AEJ6" s="16"/>
      <c r="AEK6" s="16"/>
      <c r="AEL6" s="16"/>
      <c r="AEM6" s="16"/>
      <c r="AEN6" s="16"/>
      <c r="AEO6" s="16"/>
      <c r="AEP6" s="16"/>
      <c r="AEQ6" s="16"/>
      <c r="AER6" s="16"/>
      <c r="AES6" s="16"/>
      <c r="AET6" s="16"/>
      <c r="AEU6" s="16"/>
      <c r="AEV6" s="16"/>
      <c r="AEW6" s="16"/>
      <c r="AEX6" s="16"/>
      <c r="AEY6" s="16"/>
      <c r="AEZ6" s="16"/>
      <c r="AFA6" s="16"/>
      <c r="AFB6" s="16"/>
      <c r="AFC6" s="16"/>
      <c r="AFD6" s="16"/>
      <c r="AFE6" s="16"/>
      <c r="AFF6" s="16"/>
      <c r="AFG6" s="16"/>
      <c r="AFH6" s="16"/>
      <c r="AFI6" s="16"/>
      <c r="AFJ6" s="16"/>
      <c r="AFK6" s="16"/>
      <c r="AFL6" s="16"/>
      <c r="AFM6" s="16"/>
      <c r="AFN6" s="16"/>
      <c r="AFO6" s="16"/>
      <c r="AFP6" s="16"/>
      <c r="AFQ6" s="16"/>
      <c r="AFR6" s="16"/>
      <c r="AFS6" s="16"/>
      <c r="AFT6" s="16"/>
      <c r="AFU6" s="16"/>
      <c r="AFV6" s="16"/>
      <c r="AFW6" s="16"/>
      <c r="AFX6" s="16"/>
      <c r="AFY6" s="16"/>
      <c r="AFZ6" s="16"/>
      <c r="AGA6" s="16"/>
      <c r="AGB6" s="16"/>
      <c r="AGC6" s="16"/>
      <c r="AGD6" s="16"/>
      <c r="AGE6" s="16"/>
      <c r="AGF6" s="16"/>
      <c r="AGG6" s="16"/>
      <c r="AGH6" s="16"/>
      <c r="AGI6" s="16"/>
      <c r="AGJ6" s="16"/>
      <c r="AGK6" s="16"/>
      <c r="AGL6" s="16"/>
      <c r="AGM6" s="16"/>
      <c r="AGN6" s="16"/>
      <c r="AGO6" s="16"/>
      <c r="AGP6" s="16"/>
      <c r="AGQ6" s="16"/>
      <c r="AGR6" s="16"/>
      <c r="AGS6" s="16"/>
      <c r="AGT6" s="16"/>
      <c r="AGU6" s="16"/>
      <c r="AGV6" s="16"/>
      <c r="AGW6" s="16"/>
      <c r="AGX6" s="16"/>
      <c r="AGY6" s="16"/>
      <c r="AGZ6" s="16"/>
      <c r="AHA6" s="16"/>
      <c r="AHB6" s="16"/>
      <c r="AHC6" s="16"/>
      <c r="AHD6" s="16"/>
      <c r="AHE6" s="16"/>
      <c r="AHF6" s="16"/>
      <c r="AHG6" s="16"/>
      <c r="AHH6" s="16"/>
      <c r="AHI6" s="16"/>
      <c r="AHJ6" s="16"/>
      <c r="AHK6" s="16"/>
      <c r="AHL6" s="16"/>
      <c r="AHM6" s="16"/>
      <c r="AHN6" s="16"/>
      <c r="AHO6" s="16"/>
      <c r="AHP6" s="16"/>
      <c r="AHQ6" s="16"/>
      <c r="AHR6" s="16"/>
      <c r="AHS6" s="16"/>
      <c r="AHT6" s="16"/>
      <c r="AHU6" s="16"/>
      <c r="AHV6" s="16"/>
      <c r="AHW6" s="16"/>
      <c r="AHX6" s="16"/>
      <c r="AHY6" s="16"/>
      <c r="AHZ6" s="16"/>
      <c r="AIA6" s="16"/>
      <c r="AIB6" s="16"/>
      <c r="AIC6" s="16"/>
      <c r="AID6" s="16"/>
      <c r="AIE6" s="16"/>
      <c r="AIF6" s="16"/>
      <c r="AIG6" s="16"/>
      <c r="AIH6" s="16"/>
      <c r="AII6" s="16"/>
      <c r="AIJ6" s="16"/>
      <c r="AIK6" s="16"/>
      <c r="AIL6" s="16"/>
      <c r="AIM6" s="16"/>
      <c r="AIN6" s="16"/>
      <c r="AIO6" s="16"/>
      <c r="AIP6" s="16"/>
      <c r="AIQ6" s="16"/>
      <c r="AIR6" s="16"/>
      <c r="AIS6" s="16"/>
      <c r="AIT6" s="16"/>
      <c r="AIU6" s="16"/>
      <c r="AIV6" s="16"/>
      <c r="AIW6" s="16"/>
      <c r="AIX6" s="16"/>
      <c r="AIY6" s="16"/>
      <c r="AIZ6" s="16"/>
      <c r="AJA6" s="16"/>
      <c r="AJB6" s="16"/>
      <c r="AJC6" s="16"/>
      <c r="AJD6" s="16"/>
      <c r="AJE6" s="16"/>
      <c r="AJF6" s="16"/>
      <c r="AJG6" s="16"/>
      <c r="AJH6" s="16"/>
      <c r="AJI6" s="16"/>
      <c r="AJJ6" s="16"/>
      <c r="AJK6" s="16"/>
      <c r="AJL6" s="16"/>
      <c r="AJM6" s="16"/>
      <c r="AJN6" s="16"/>
      <c r="AJO6" s="16"/>
      <c r="AJP6" s="16"/>
      <c r="AJQ6" s="16"/>
      <c r="AJR6" s="16"/>
      <c r="AJS6" s="16"/>
      <c r="AJT6" s="16"/>
      <c r="AJU6" s="16"/>
      <c r="AJV6" s="16"/>
      <c r="AJW6" s="16"/>
      <c r="AJX6" s="16"/>
      <c r="AJY6" s="16"/>
      <c r="AJZ6" s="16"/>
      <c r="AKA6" s="16"/>
      <c r="AKB6" s="16"/>
      <c r="AKC6" s="16"/>
      <c r="AKD6" s="16"/>
      <c r="AKE6" s="16"/>
      <c r="AKF6" s="16"/>
      <c r="AKG6" s="16"/>
      <c r="AKH6" s="16"/>
      <c r="AKI6" s="16"/>
      <c r="AKJ6" s="16"/>
      <c r="AKK6" s="16"/>
      <c r="AKL6" s="16"/>
      <c r="AKM6" s="16"/>
      <c r="AKN6" s="16"/>
      <c r="AKO6" s="16"/>
      <c r="AKP6" s="16"/>
      <c r="AKQ6" s="16"/>
      <c r="AKR6" s="16"/>
      <c r="AKS6" s="16"/>
      <c r="AKT6" s="16"/>
      <c r="AKU6" s="16"/>
      <c r="AKV6" s="16"/>
      <c r="AKW6" s="16"/>
      <c r="AKX6" s="16"/>
      <c r="AKY6" s="16"/>
      <c r="AKZ6" s="16"/>
      <c r="ALA6" s="16"/>
      <c r="ALB6" s="16"/>
      <c r="ALC6" s="16"/>
      <c r="ALD6" s="16"/>
      <c r="ALE6" s="16"/>
      <c r="ALF6" s="16"/>
      <c r="ALG6" s="16"/>
      <c r="ALH6" s="16"/>
      <c r="ALI6" s="16"/>
      <c r="ALJ6" s="16"/>
      <c r="ALK6" s="16"/>
      <c r="ALL6" s="16"/>
      <c r="ALM6" s="16"/>
      <c r="ALN6" s="16"/>
      <c r="ALO6" s="16"/>
      <c r="ALP6" s="16"/>
      <c r="ALQ6" s="16"/>
      <c r="ALR6" s="16"/>
      <c r="ALS6" s="16"/>
      <c r="ALT6" s="16"/>
      <c r="ALU6" s="16"/>
      <c r="ALV6" s="16"/>
      <c r="ALW6" s="16"/>
      <c r="ALX6" s="16"/>
      <c r="ALY6" s="16"/>
      <c r="ALZ6" s="16"/>
      <c r="AMA6" s="16"/>
      <c r="AMB6" s="16"/>
      <c r="AMC6" s="16"/>
      <c r="AMD6" s="16"/>
      <c r="AME6" s="16"/>
      <c r="AMF6" s="16"/>
      <c r="AMG6" s="16"/>
      <c r="AMH6" s="16"/>
      <c r="AMI6" s="16"/>
      <c r="AMJ6" s="16"/>
      <c r="AMK6" s="16"/>
      <c r="AML6" s="16"/>
      <c r="AMM6" s="16"/>
      <c r="AMN6" s="16"/>
      <c r="AMO6" s="16"/>
      <c r="AMP6" s="16"/>
      <c r="AMQ6" s="16"/>
      <c r="AMR6" s="16"/>
      <c r="AMS6" s="16"/>
      <c r="AMT6" s="16"/>
      <c r="AMU6" s="16"/>
      <c r="AMV6" s="16"/>
      <c r="AMW6" s="16"/>
      <c r="AMX6" s="16"/>
      <c r="AMY6" s="16"/>
      <c r="AMZ6" s="16"/>
      <c r="ANA6" s="16"/>
      <c r="ANB6" s="16"/>
      <c r="ANC6" s="16"/>
      <c r="AND6" s="16"/>
      <c r="ANE6" s="16"/>
      <c r="ANF6" s="16"/>
      <c r="ANG6" s="16"/>
      <c r="ANH6" s="16"/>
      <c r="ANI6" s="16"/>
      <c r="ANJ6" s="16"/>
      <c r="ANK6" s="16"/>
      <c r="ANL6" s="16"/>
      <c r="ANM6" s="16"/>
      <c r="ANN6" s="16"/>
      <c r="ANO6" s="16"/>
      <c r="ANP6" s="16"/>
      <c r="ANQ6" s="16"/>
      <c r="ANR6" s="16"/>
      <c r="ANS6" s="16"/>
      <c r="ANT6" s="16"/>
      <c r="ANU6" s="16"/>
      <c r="ANV6" s="16"/>
      <c r="ANW6" s="16"/>
      <c r="ANX6" s="16"/>
      <c r="ANY6" s="16"/>
      <c r="ANZ6" s="16"/>
      <c r="AOA6" s="16"/>
      <c r="AOB6" s="16"/>
      <c r="AOC6" s="16"/>
      <c r="AOD6" s="16"/>
      <c r="AOE6" s="16"/>
      <c r="AOF6" s="16"/>
      <c r="AOG6" s="16"/>
      <c r="AOH6" s="16"/>
      <c r="AOI6" s="16"/>
      <c r="AOJ6" s="16"/>
      <c r="AOK6" s="16"/>
      <c r="AOL6" s="16"/>
      <c r="AOM6" s="16"/>
      <c r="AON6" s="16"/>
      <c r="AOO6" s="16"/>
      <c r="AOP6" s="16"/>
      <c r="AOQ6" s="16"/>
      <c r="AOR6" s="16"/>
      <c r="AOS6" s="16"/>
      <c r="AOT6" s="16"/>
      <c r="AOU6" s="16"/>
      <c r="AOV6" s="16"/>
      <c r="AOW6" s="16"/>
      <c r="AOX6" s="16"/>
      <c r="AOY6" s="16"/>
      <c r="AOZ6" s="16"/>
      <c r="APA6" s="16"/>
      <c r="APB6" s="16"/>
      <c r="APC6" s="16"/>
      <c r="APD6" s="16"/>
      <c r="APE6" s="16"/>
      <c r="APF6" s="16"/>
      <c r="APG6" s="16"/>
      <c r="APH6" s="16"/>
      <c r="API6" s="16"/>
      <c r="APJ6" s="16"/>
      <c r="APK6" s="16"/>
      <c r="APL6" s="16"/>
      <c r="APM6" s="16"/>
      <c r="APN6" s="16"/>
      <c r="APO6" s="16"/>
      <c r="APP6" s="16"/>
      <c r="APQ6" s="16"/>
      <c r="APR6" s="16"/>
      <c r="APS6" s="16"/>
      <c r="APT6" s="16"/>
      <c r="APU6" s="16"/>
      <c r="APV6" s="16"/>
      <c r="APW6" s="16"/>
      <c r="APX6" s="16"/>
      <c r="APY6" s="16"/>
      <c r="APZ6" s="16"/>
      <c r="AQA6" s="16"/>
      <c r="AQB6" s="16"/>
      <c r="AQC6" s="16"/>
      <c r="AQD6" s="16"/>
      <c r="AQE6" s="16"/>
      <c r="AQF6" s="16"/>
      <c r="AQG6" s="16"/>
      <c r="AQH6" s="16"/>
      <c r="AQI6" s="16"/>
      <c r="AQJ6" s="16"/>
      <c r="AQK6" s="16"/>
      <c r="AQL6" s="16"/>
      <c r="AQM6" s="16"/>
      <c r="AQN6" s="16"/>
      <c r="AQO6" s="16"/>
      <c r="AQP6" s="16"/>
      <c r="AQQ6" s="16"/>
      <c r="AQR6" s="16"/>
      <c r="AQS6" s="16"/>
      <c r="AQT6" s="16"/>
      <c r="AQU6" s="16"/>
      <c r="AQV6" s="16"/>
      <c r="AQW6" s="16"/>
      <c r="AQX6" s="16"/>
      <c r="AQY6" s="16"/>
      <c r="AQZ6" s="16"/>
      <c r="ARA6" s="16"/>
      <c r="ARB6" s="16"/>
      <c r="ARC6" s="16"/>
      <c r="ARD6" s="16"/>
      <c r="ARE6" s="16"/>
      <c r="ARF6" s="16"/>
      <c r="ARG6" s="16"/>
      <c r="ARH6" s="16"/>
      <c r="ARI6" s="16"/>
      <c r="ARJ6" s="16"/>
      <c r="ARK6" s="16"/>
      <c r="ARL6" s="16"/>
      <c r="ARM6" s="16"/>
      <c r="ARN6" s="16"/>
      <c r="ARO6" s="16"/>
      <c r="ARP6" s="16"/>
      <c r="ARQ6" s="16"/>
      <c r="ARR6" s="16"/>
      <c r="ARS6" s="16"/>
      <c r="ART6" s="16"/>
      <c r="ARU6" s="16"/>
      <c r="ARV6" s="16"/>
      <c r="ARW6" s="16"/>
      <c r="ARX6" s="16"/>
      <c r="ARY6" s="16"/>
      <c r="ARZ6" s="16"/>
      <c r="ASA6" s="16"/>
      <c r="ASB6" s="16"/>
      <c r="ASC6" s="16"/>
      <c r="ASD6" s="16"/>
      <c r="ASE6" s="16"/>
      <c r="ASF6" s="16"/>
      <c r="ASG6" s="16"/>
      <c r="ASH6" s="16"/>
      <c r="ASI6" s="16"/>
      <c r="ASJ6" s="16"/>
      <c r="ASK6" s="16"/>
      <c r="ASL6" s="16"/>
      <c r="ASM6" s="16"/>
      <c r="ASN6" s="16"/>
      <c r="ASO6" s="16"/>
      <c r="ASP6" s="16"/>
      <c r="ASQ6" s="16"/>
      <c r="ASR6" s="16"/>
      <c r="ASS6" s="16"/>
      <c r="AST6" s="16"/>
      <c r="ASU6" s="16"/>
      <c r="ASV6" s="16"/>
    </row>
    <row r="7" spans="1:1192" s="119" customFormat="1">
      <c r="A7" s="48" t="s">
        <v>895</v>
      </c>
      <c r="B7" s="18">
        <v>2</v>
      </c>
      <c r="C7" s="18">
        <v>1</v>
      </c>
      <c r="D7" s="18">
        <v>3</v>
      </c>
      <c r="E7" s="18">
        <v>0</v>
      </c>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6"/>
      <c r="CB7" s="16"/>
      <c r="CC7" s="16"/>
      <c r="CD7" s="16"/>
      <c r="CE7" s="16"/>
      <c r="CF7" s="16"/>
      <c r="CG7" s="16"/>
      <c r="CH7" s="16"/>
      <c r="CI7" s="16"/>
      <c r="CJ7" s="16"/>
      <c r="CK7" s="16"/>
      <c r="CL7" s="16"/>
      <c r="CM7" s="16"/>
      <c r="CN7" s="16"/>
      <c r="CO7" s="16"/>
      <c r="CP7" s="16"/>
      <c r="CQ7" s="16"/>
      <c r="CR7" s="16"/>
      <c r="CS7" s="16"/>
      <c r="CT7" s="16"/>
      <c r="CU7" s="16"/>
      <c r="CV7" s="16"/>
      <c r="CW7" s="16"/>
      <c r="CX7" s="16"/>
      <c r="CY7" s="16"/>
      <c r="CZ7" s="16"/>
      <c r="DA7" s="16"/>
      <c r="DB7" s="16"/>
      <c r="DC7" s="16"/>
      <c r="DD7" s="16"/>
      <c r="DE7" s="16"/>
      <c r="DF7" s="16"/>
      <c r="DG7" s="16"/>
      <c r="DH7" s="16"/>
      <c r="DI7" s="16"/>
      <c r="DJ7" s="16"/>
      <c r="DK7" s="16"/>
      <c r="DL7" s="16"/>
      <c r="DM7" s="16"/>
      <c r="DN7" s="16"/>
      <c r="DO7" s="16"/>
      <c r="DP7" s="16"/>
      <c r="DQ7" s="16"/>
      <c r="DR7" s="16"/>
      <c r="DS7" s="16"/>
      <c r="DT7" s="16"/>
      <c r="DU7" s="16"/>
      <c r="DV7" s="16"/>
      <c r="DW7" s="16"/>
      <c r="DX7" s="16"/>
      <c r="DY7" s="16"/>
      <c r="DZ7" s="16"/>
      <c r="EA7" s="16"/>
      <c r="EB7" s="16"/>
      <c r="EC7" s="16"/>
      <c r="ED7" s="16"/>
      <c r="EE7" s="16"/>
      <c r="EF7" s="16"/>
      <c r="EG7" s="16"/>
      <c r="EH7" s="16"/>
      <c r="EI7" s="16"/>
      <c r="EJ7" s="16"/>
      <c r="EK7" s="16"/>
      <c r="EL7" s="16"/>
      <c r="EM7" s="16"/>
      <c r="EN7" s="16"/>
      <c r="EO7" s="16"/>
      <c r="EP7" s="16"/>
      <c r="EQ7" s="16"/>
      <c r="ER7" s="16"/>
      <c r="ES7" s="16"/>
      <c r="ET7" s="16"/>
      <c r="EU7" s="16"/>
      <c r="EV7" s="16"/>
      <c r="EW7" s="16"/>
      <c r="EX7" s="16"/>
      <c r="EY7" s="16"/>
      <c r="EZ7" s="16"/>
      <c r="FA7" s="16"/>
      <c r="FB7" s="16"/>
      <c r="FC7" s="16"/>
      <c r="FD7" s="16"/>
      <c r="FE7" s="16"/>
      <c r="FF7" s="16"/>
      <c r="FG7" s="16"/>
      <c r="FH7" s="16"/>
      <c r="FI7" s="16"/>
      <c r="FJ7" s="16"/>
      <c r="FK7" s="16"/>
      <c r="FL7" s="16"/>
      <c r="FM7" s="16"/>
      <c r="FN7" s="16"/>
      <c r="FO7" s="16"/>
      <c r="FP7" s="16"/>
      <c r="FQ7" s="16"/>
      <c r="FR7" s="16"/>
      <c r="FS7" s="16"/>
      <c r="FT7" s="16"/>
      <c r="FU7" s="16"/>
      <c r="FV7" s="16"/>
      <c r="FW7" s="16"/>
      <c r="FX7" s="16"/>
      <c r="FY7" s="16"/>
      <c r="FZ7" s="16"/>
      <c r="GA7" s="16"/>
      <c r="GB7" s="16"/>
      <c r="GC7" s="16"/>
      <c r="GD7" s="16"/>
      <c r="GE7" s="16"/>
      <c r="GF7" s="16"/>
      <c r="GG7" s="16"/>
      <c r="GH7" s="16"/>
      <c r="GI7" s="16"/>
      <c r="GJ7" s="16"/>
      <c r="GK7" s="16"/>
      <c r="GL7" s="16"/>
      <c r="GM7" s="16"/>
      <c r="GN7" s="16"/>
      <c r="GO7" s="16"/>
      <c r="GP7" s="16"/>
      <c r="GQ7" s="16"/>
      <c r="GR7" s="16"/>
      <c r="GS7" s="16"/>
      <c r="GT7" s="16"/>
      <c r="GU7" s="16"/>
      <c r="GV7" s="16"/>
      <c r="GW7" s="16"/>
      <c r="GX7" s="16"/>
      <c r="GY7" s="16"/>
      <c r="GZ7" s="16"/>
      <c r="HA7" s="16"/>
      <c r="HB7" s="16"/>
      <c r="HC7" s="16"/>
      <c r="HD7" s="16"/>
      <c r="HE7" s="16"/>
      <c r="HF7" s="16"/>
      <c r="HG7" s="16"/>
      <c r="HH7" s="16"/>
      <c r="HI7" s="16"/>
      <c r="HJ7" s="16"/>
      <c r="HK7" s="16"/>
      <c r="HL7" s="16"/>
      <c r="HM7" s="16"/>
      <c r="HN7" s="16"/>
      <c r="HO7" s="16"/>
      <c r="HP7" s="16"/>
      <c r="HQ7" s="16"/>
      <c r="HR7" s="16"/>
      <c r="HS7" s="16"/>
      <c r="HT7" s="16"/>
      <c r="HU7" s="16"/>
      <c r="HV7" s="16"/>
      <c r="HW7" s="16"/>
      <c r="HX7" s="16"/>
      <c r="HY7" s="16"/>
      <c r="HZ7" s="16"/>
      <c r="IA7" s="16"/>
      <c r="IB7" s="16"/>
      <c r="IC7" s="16"/>
      <c r="ID7" s="16"/>
      <c r="IE7" s="16"/>
      <c r="IF7" s="16"/>
      <c r="IG7" s="16"/>
      <c r="IH7" s="16"/>
      <c r="II7" s="16"/>
      <c r="IJ7" s="16"/>
      <c r="IK7" s="16"/>
      <c r="IL7" s="16"/>
      <c r="IM7" s="16"/>
      <c r="IN7" s="16"/>
      <c r="IO7" s="16"/>
      <c r="IP7" s="16"/>
      <c r="IQ7" s="16"/>
      <c r="IR7" s="16"/>
      <c r="IS7" s="16"/>
      <c r="IT7" s="16"/>
      <c r="IU7" s="16"/>
      <c r="IV7" s="16"/>
      <c r="IW7" s="16"/>
      <c r="IX7" s="16"/>
      <c r="IY7" s="16"/>
      <c r="IZ7" s="16"/>
      <c r="JA7" s="16"/>
      <c r="JB7" s="16"/>
      <c r="JC7" s="16"/>
      <c r="JD7" s="16"/>
      <c r="JE7" s="16"/>
      <c r="JF7" s="16"/>
      <c r="JG7" s="16"/>
      <c r="JH7" s="16"/>
      <c r="JI7" s="16"/>
      <c r="JJ7" s="16"/>
      <c r="JK7" s="16"/>
      <c r="JL7" s="16"/>
      <c r="JM7" s="16"/>
      <c r="JN7" s="16"/>
      <c r="JO7" s="16"/>
      <c r="JP7" s="16"/>
      <c r="JQ7" s="16"/>
      <c r="JR7" s="16"/>
      <c r="JS7" s="16"/>
      <c r="JT7" s="16"/>
      <c r="JU7" s="16"/>
      <c r="JV7" s="16"/>
      <c r="JW7" s="16"/>
      <c r="JX7" s="16"/>
      <c r="JY7" s="16"/>
      <c r="JZ7" s="16"/>
      <c r="KA7" s="16"/>
      <c r="KB7" s="16"/>
      <c r="KC7" s="16"/>
      <c r="KD7" s="16"/>
      <c r="KE7" s="16"/>
      <c r="KF7" s="16"/>
      <c r="KG7" s="16"/>
      <c r="KH7" s="16"/>
      <c r="KI7" s="16"/>
      <c r="KJ7" s="16"/>
      <c r="KK7" s="16"/>
      <c r="KL7" s="16"/>
      <c r="KM7" s="16"/>
      <c r="KN7" s="16"/>
      <c r="KO7" s="16"/>
      <c r="KP7" s="16"/>
      <c r="KQ7" s="16"/>
      <c r="KR7" s="16"/>
      <c r="KS7" s="16"/>
      <c r="KT7" s="16"/>
      <c r="KU7" s="16"/>
      <c r="KV7" s="16"/>
      <c r="KW7" s="16"/>
      <c r="KX7" s="16"/>
      <c r="KY7" s="16"/>
      <c r="KZ7" s="16"/>
      <c r="LA7" s="16"/>
      <c r="LB7" s="16"/>
      <c r="LC7" s="16"/>
      <c r="LD7" s="16"/>
      <c r="LE7" s="16"/>
      <c r="LF7" s="16"/>
      <c r="LG7" s="16"/>
      <c r="LH7" s="16"/>
      <c r="LI7" s="16"/>
      <c r="LJ7" s="16"/>
      <c r="LK7" s="16"/>
      <c r="LL7" s="16"/>
      <c r="LM7" s="16"/>
      <c r="LN7" s="16"/>
      <c r="LO7" s="16"/>
      <c r="LP7" s="16"/>
      <c r="LQ7" s="16"/>
      <c r="LR7" s="16"/>
      <c r="LS7" s="16"/>
      <c r="LT7" s="16"/>
      <c r="LU7" s="16"/>
      <c r="LV7" s="16"/>
      <c r="LW7" s="16"/>
      <c r="LX7" s="16"/>
      <c r="LY7" s="16"/>
      <c r="LZ7" s="16"/>
      <c r="MA7" s="16"/>
      <c r="MB7" s="16"/>
      <c r="MC7" s="16"/>
      <c r="MD7" s="16"/>
      <c r="ME7" s="16"/>
      <c r="MF7" s="16"/>
      <c r="MG7" s="16"/>
      <c r="MH7" s="16"/>
      <c r="MI7" s="16"/>
      <c r="MJ7" s="16"/>
      <c r="MK7" s="16"/>
      <c r="ML7" s="16"/>
      <c r="MM7" s="16"/>
      <c r="MN7" s="16"/>
      <c r="MO7" s="16"/>
      <c r="MP7" s="16"/>
      <c r="MQ7" s="16"/>
      <c r="MR7" s="16"/>
      <c r="MS7" s="16"/>
      <c r="MT7" s="16"/>
      <c r="MU7" s="16"/>
      <c r="MV7" s="16"/>
      <c r="MW7" s="16"/>
      <c r="MX7" s="16"/>
      <c r="MY7" s="16"/>
      <c r="MZ7" s="16"/>
      <c r="NA7" s="16"/>
      <c r="NB7" s="16"/>
      <c r="NC7" s="16"/>
      <c r="ND7" s="16"/>
      <c r="NE7" s="16"/>
      <c r="NF7" s="16"/>
      <c r="NG7" s="16"/>
      <c r="NH7" s="16"/>
      <c r="NI7" s="16"/>
      <c r="NJ7" s="16"/>
      <c r="NK7" s="16"/>
      <c r="NL7" s="16"/>
      <c r="NM7" s="16"/>
      <c r="NN7" s="16"/>
      <c r="NO7" s="16"/>
      <c r="NP7" s="16"/>
      <c r="NQ7" s="16"/>
      <c r="NR7" s="16"/>
      <c r="NS7" s="16"/>
      <c r="NT7" s="16"/>
      <c r="NU7" s="16"/>
      <c r="NV7" s="16"/>
      <c r="NW7" s="16"/>
      <c r="NX7" s="16"/>
      <c r="NY7" s="16"/>
      <c r="NZ7" s="16"/>
      <c r="OA7" s="16"/>
      <c r="OB7" s="16"/>
      <c r="OC7" s="16"/>
      <c r="OD7" s="16"/>
      <c r="OE7" s="16"/>
      <c r="OF7" s="16"/>
      <c r="OG7" s="16"/>
      <c r="OH7" s="16"/>
      <c r="OI7" s="16"/>
      <c r="OJ7" s="16"/>
      <c r="OK7" s="16"/>
      <c r="OL7" s="16"/>
      <c r="OM7" s="16"/>
      <c r="ON7" s="16"/>
      <c r="OO7" s="16"/>
      <c r="OP7" s="16"/>
      <c r="OQ7" s="16"/>
      <c r="OR7" s="16"/>
      <c r="OS7" s="16"/>
      <c r="OT7" s="16"/>
      <c r="OU7" s="16"/>
      <c r="OV7" s="16"/>
      <c r="OW7" s="16"/>
      <c r="OX7" s="16"/>
      <c r="OY7" s="16"/>
      <c r="OZ7" s="16"/>
      <c r="PA7" s="16"/>
      <c r="PB7" s="16"/>
      <c r="PC7" s="16"/>
      <c r="PD7" s="16"/>
      <c r="PE7" s="16"/>
      <c r="PF7" s="16"/>
      <c r="PG7" s="16"/>
      <c r="PH7" s="16"/>
      <c r="PI7" s="16"/>
      <c r="PJ7" s="16"/>
      <c r="PK7" s="16"/>
      <c r="PL7" s="16"/>
      <c r="PM7" s="16"/>
      <c r="PN7" s="16"/>
      <c r="PO7" s="16"/>
      <c r="PP7" s="16"/>
      <c r="PQ7" s="16"/>
      <c r="PR7" s="16"/>
      <c r="PS7" s="16"/>
      <c r="PT7" s="16"/>
      <c r="PU7" s="16"/>
      <c r="PV7" s="16"/>
      <c r="PW7" s="16"/>
      <c r="PX7" s="16"/>
      <c r="PY7" s="16"/>
      <c r="PZ7" s="16"/>
      <c r="QA7" s="16"/>
      <c r="QB7" s="16"/>
      <c r="QC7" s="16"/>
      <c r="QD7" s="16"/>
      <c r="QE7" s="16"/>
      <c r="QF7" s="16"/>
      <c r="QG7" s="16"/>
      <c r="QH7" s="16"/>
      <c r="QI7" s="16"/>
      <c r="QJ7" s="16"/>
      <c r="QK7" s="16"/>
      <c r="QL7" s="16"/>
      <c r="QM7" s="16"/>
      <c r="QN7" s="16"/>
      <c r="QO7" s="16"/>
      <c r="QP7" s="16"/>
      <c r="QQ7" s="16"/>
      <c r="QR7" s="16"/>
      <c r="QS7" s="16"/>
      <c r="QT7" s="16"/>
      <c r="QU7" s="16"/>
      <c r="QV7" s="16"/>
      <c r="QW7" s="16"/>
      <c r="QX7" s="16"/>
      <c r="QY7" s="16"/>
      <c r="QZ7" s="16"/>
      <c r="RA7" s="16"/>
      <c r="RB7" s="16"/>
      <c r="RC7" s="16"/>
      <c r="RD7" s="16"/>
      <c r="RE7" s="16"/>
      <c r="RF7" s="16"/>
      <c r="RG7" s="16"/>
      <c r="RH7" s="16"/>
      <c r="RI7" s="16"/>
      <c r="RJ7" s="16"/>
      <c r="RK7" s="16"/>
      <c r="RL7" s="16"/>
      <c r="RM7" s="16"/>
      <c r="RN7" s="16"/>
      <c r="RO7" s="16"/>
      <c r="RP7" s="16"/>
      <c r="RQ7" s="16"/>
      <c r="RR7" s="16"/>
      <c r="RS7" s="16"/>
      <c r="RT7" s="16"/>
      <c r="RU7" s="16"/>
      <c r="RV7" s="16"/>
      <c r="RW7" s="16"/>
      <c r="RX7" s="16"/>
      <c r="RY7" s="16"/>
      <c r="RZ7" s="16"/>
      <c r="SA7" s="16"/>
      <c r="SB7" s="16"/>
      <c r="SC7" s="16"/>
      <c r="SD7" s="16"/>
      <c r="SE7" s="16"/>
      <c r="SF7" s="16"/>
      <c r="SG7" s="16"/>
      <c r="SH7" s="16"/>
      <c r="SI7" s="16"/>
      <c r="SJ7" s="16"/>
      <c r="SK7" s="16"/>
      <c r="SL7" s="16"/>
      <c r="SM7" s="16"/>
      <c r="SN7" s="16"/>
      <c r="SO7" s="16"/>
      <c r="SP7" s="16"/>
      <c r="SQ7" s="16"/>
      <c r="SR7" s="16"/>
      <c r="SS7" s="16"/>
      <c r="ST7" s="16"/>
      <c r="SU7" s="16"/>
      <c r="SV7" s="16"/>
      <c r="SW7" s="16"/>
      <c r="SX7" s="16"/>
      <c r="SY7" s="16"/>
      <c r="SZ7" s="16"/>
      <c r="TA7" s="16"/>
      <c r="TB7" s="16"/>
      <c r="TC7" s="16"/>
      <c r="TD7" s="16"/>
      <c r="TE7" s="16"/>
      <c r="TF7" s="16"/>
      <c r="TG7" s="16"/>
      <c r="TH7" s="16"/>
      <c r="TI7" s="16"/>
      <c r="TJ7" s="16"/>
      <c r="TK7" s="16"/>
      <c r="TL7" s="16"/>
      <c r="TM7" s="16"/>
      <c r="TN7" s="16"/>
      <c r="TO7" s="16"/>
      <c r="TP7" s="16"/>
      <c r="TQ7" s="16"/>
      <c r="TR7" s="16"/>
      <c r="TS7" s="16"/>
      <c r="TT7" s="16"/>
      <c r="TU7" s="16"/>
      <c r="TV7" s="16"/>
      <c r="TW7" s="16"/>
      <c r="TX7" s="16"/>
      <c r="TY7" s="16"/>
      <c r="TZ7" s="16"/>
      <c r="UA7" s="16"/>
      <c r="UB7" s="16"/>
      <c r="UC7" s="16"/>
      <c r="UD7" s="16"/>
      <c r="UE7" s="16"/>
      <c r="UF7" s="16"/>
      <c r="UG7" s="16"/>
      <c r="UH7" s="16"/>
      <c r="UI7" s="16"/>
      <c r="UJ7" s="16"/>
      <c r="UK7" s="16"/>
      <c r="UL7" s="16"/>
      <c r="UM7" s="16"/>
      <c r="UN7" s="16"/>
      <c r="UO7" s="16"/>
      <c r="UP7" s="16"/>
      <c r="UQ7" s="16"/>
      <c r="UR7" s="16"/>
      <c r="US7" s="16"/>
      <c r="UT7" s="16"/>
      <c r="UU7" s="16"/>
      <c r="UV7" s="16"/>
      <c r="UW7" s="16"/>
      <c r="UX7" s="16"/>
      <c r="UY7" s="16"/>
      <c r="UZ7" s="16"/>
      <c r="VA7" s="16"/>
      <c r="VB7" s="16"/>
      <c r="VC7" s="16"/>
      <c r="VD7" s="16"/>
      <c r="VE7" s="16"/>
      <c r="VF7" s="16"/>
      <c r="VG7" s="16"/>
      <c r="VH7" s="16"/>
      <c r="VI7" s="16"/>
      <c r="VJ7" s="16"/>
      <c r="VK7" s="16"/>
      <c r="VL7" s="16"/>
      <c r="VM7" s="16"/>
      <c r="VN7" s="16"/>
      <c r="VO7" s="16"/>
      <c r="VP7" s="16"/>
      <c r="VQ7" s="16"/>
      <c r="VR7" s="16"/>
      <c r="VS7" s="16"/>
      <c r="VT7" s="16"/>
      <c r="VU7" s="16"/>
      <c r="VV7" s="16"/>
      <c r="VW7" s="16"/>
      <c r="VX7" s="16"/>
      <c r="VY7" s="16"/>
      <c r="VZ7" s="16"/>
      <c r="WA7" s="16"/>
      <c r="WB7" s="16"/>
      <c r="WC7" s="16"/>
      <c r="WD7" s="16"/>
      <c r="WE7" s="16"/>
      <c r="WF7" s="16"/>
      <c r="WG7" s="16"/>
      <c r="WH7" s="16"/>
      <c r="WI7" s="16"/>
      <c r="WJ7" s="16"/>
      <c r="WK7" s="16"/>
      <c r="WL7" s="16"/>
      <c r="WM7" s="16"/>
      <c r="WN7" s="16"/>
      <c r="WO7" s="16"/>
      <c r="WP7" s="16"/>
      <c r="WQ7" s="16"/>
      <c r="WR7" s="16"/>
      <c r="WS7" s="16"/>
      <c r="WT7" s="16"/>
      <c r="WU7" s="16"/>
      <c r="WV7" s="16"/>
      <c r="WW7" s="16"/>
      <c r="WX7" s="16"/>
      <c r="WY7" s="16"/>
      <c r="WZ7" s="16"/>
      <c r="XA7" s="16"/>
      <c r="XB7" s="16"/>
      <c r="XC7" s="16"/>
      <c r="XD7" s="16"/>
      <c r="XE7" s="16"/>
      <c r="XF7" s="16"/>
      <c r="XG7" s="16"/>
      <c r="XH7" s="16"/>
      <c r="XI7" s="16"/>
      <c r="XJ7" s="16"/>
      <c r="XK7" s="16"/>
      <c r="XL7" s="16"/>
      <c r="XM7" s="16"/>
      <c r="XN7" s="16"/>
      <c r="XO7" s="16"/>
      <c r="XP7" s="16"/>
      <c r="XQ7" s="16"/>
      <c r="XR7" s="16"/>
      <c r="XS7" s="16"/>
      <c r="XT7" s="16"/>
      <c r="XU7" s="16"/>
      <c r="XV7" s="16"/>
      <c r="XW7" s="16"/>
      <c r="XX7" s="16"/>
      <c r="XY7" s="16"/>
      <c r="XZ7" s="16"/>
      <c r="YA7" s="16"/>
      <c r="YB7" s="16"/>
      <c r="YC7" s="16"/>
      <c r="YD7" s="16"/>
      <c r="YE7" s="16"/>
      <c r="YF7" s="16"/>
      <c r="YG7" s="16"/>
      <c r="YH7" s="16"/>
      <c r="YI7" s="16"/>
      <c r="YJ7" s="16"/>
      <c r="YK7" s="16"/>
      <c r="YL7" s="16"/>
      <c r="YM7" s="16"/>
      <c r="YN7" s="16"/>
      <c r="YO7" s="16"/>
      <c r="YP7" s="16"/>
      <c r="YQ7" s="16"/>
      <c r="YR7" s="16"/>
      <c r="YS7" s="16"/>
      <c r="YT7" s="16"/>
      <c r="YU7" s="16"/>
      <c r="YV7" s="16"/>
      <c r="YW7" s="16"/>
      <c r="YX7" s="16"/>
      <c r="YY7" s="16"/>
      <c r="YZ7" s="16"/>
      <c r="ZA7" s="16"/>
      <c r="ZB7" s="16"/>
      <c r="ZC7" s="16"/>
      <c r="ZD7" s="16"/>
      <c r="ZE7" s="16"/>
      <c r="ZF7" s="16"/>
      <c r="ZG7" s="16"/>
      <c r="ZH7" s="16"/>
      <c r="ZI7" s="16"/>
      <c r="ZJ7" s="16"/>
      <c r="ZK7" s="16"/>
      <c r="ZL7" s="16"/>
      <c r="ZM7" s="16"/>
      <c r="ZN7" s="16"/>
      <c r="ZO7" s="16"/>
      <c r="ZP7" s="16"/>
      <c r="ZQ7" s="16"/>
      <c r="ZR7" s="16"/>
      <c r="ZS7" s="16"/>
      <c r="ZT7" s="16"/>
      <c r="ZU7" s="16"/>
      <c r="ZV7" s="16"/>
      <c r="ZW7" s="16"/>
      <c r="ZX7" s="16"/>
      <c r="ZY7" s="16"/>
      <c r="ZZ7" s="16"/>
      <c r="AAA7" s="16"/>
      <c r="AAB7" s="16"/>
      <c r="AAC7" s="16"/>
      <c r="AAD7" s="16"/>
      <c r="AAE7" s="16"/>
      <c r="AAF7" s="16"/>
      <c r="AAG7" s="16"/>
      <c r="AAH7" s="16"/>
      <c r="AAI7" s="16"/>
      <c r="AAJ7" s="16"/>
      <c r="AAK7" s="16"/>
      <c r="AAL7" s="16"/>
      <c r="AAM7" s="16"/>
      <c r="AAN7" s="16"/>
      <c r="AAO7" s="16"/>
      <c r="AAP7" s="16"/>
      <c r="AAQ7" s="16"/>
      <c r="AAR7" s="16"/>
      <c r="AAS7" s="16"/>
      <c r="AAT7" s="16"/>
      <c r="AAU7" s="16"/>
      <c r="AAV7" s="16"/>
      <c r="AAW7" s="16"/>
      <c r="AAX7" s="16"/>
      <c r="AAY7" s="16"/>
      <c r="AAZ7" s="16"/>
      <c r="ABA7" s="16"/>
      <c r="ABB7" s="16"/>
      <c r="ABC7" s="16"/>
      <c r="ABD7" s="16"/>
      <c r="ABE7" s="16"/>
      <c r="ABF7" s="16"/>
      <c r="ABG7" s="16"/>
      <c r="ABH7" s="16"/>
      <c r="ABI7" s="16"/>
      <c r="ABJ7" s="16"/>
      <c r="ABK7" s="16"/>
      <c r="ABL7" s="16"/>
      <c r="ABM7" s="16"/>
      <c r="ABN7" s="16"/>
      <c r="ABO7" s="16"/>
      <c r="ABP7" s="16"/>
      <c r="ABQ7" s="16"/>
      <c r="ABR7" s="16"/>
      <c r="ABS7" s="16"/>
      <c r="ABT7" s="16"/>
      <c r="ABU7" s="16"/>
      <c r="ABV7" s="16"/>
      <c r="ABW7" s="16"/>
      <c r="ABX7" s="16"/>
      <c r="ABY7" s="16"/>
      <c r="ABZ7" s="16"/>
      <c r="ACA7" s="16"/>
      <c r="ACB7" s="16"/>
      <c r="ACC7" s="16"/>
      <c r="ACD7" s="16"/>
      <c r="ACE7" s="16"/>
      <c r="ACF7" s="16"/>
      <c r="ACG7" s="16"/>
      <c r="ACH7" s="16"/>
      <c r="ACI7" s="16"/>
      <c r="ACJ7" s="16"/>
      <c r="ACK7" s="16"/>
      <c r="ACL7" s="16"/>
      <c r="ACM7" s="16"/>
      <c r="ACN7" s="16"/>
      <c r="ACO7" s="16"/>
      <c r="ACP7" s="16"/>
      <c r="ACQ7" s="16"/>
      <c r="ACR7" s="16"/>
      <c r="ACS7" s="16"/>
      <c r="ACT7" s="16"/>
      <c r="ACU7" s="16"/>
      <c r="ACV7" s="16"/>
      <c r="ACW7" s="16"/>
      <c r="ACX7" s="16"/>
      <c r="ACY7" s="16"/>
      <c r="ACZ7" s="16"/>
      <c r="ADA7" s="16"/>
      <c r="ADB7" s="16"/>
      <c r="ADC7" s="16"/>
      <c r="ADD7" s="16"/>
      <c r="ADE7" s="16"/>
      <c r="ADF7" s="16"/>
      <c r="ADG7" s="16"/>
      <c r="ADH7" s="16"/>
      <c r="ADI7" s="16"/>
      <c r="ADJ7" s="16"/>
      <c r="ADK7" s="16"/>
      <c r="ADL7" s="16"/>
      <c r="ADM7" s="16"/>
      <c r="ADN7" s="16"/>
      <c r="ADO7" s="16"/>
      <c r="ADP7" s="16"/>
      <c r="ADQ7" s="16"/>
      <c r="ADR7" s="16"/>
      <c r="ADS7" s="16"/>
      <c r="ADT7" s="16"/>
      <c r="ADU7" s="16"/>
      <c r="ADV7" s="16"/>
      <c r="ADW7" s="16"/>
      <c r="ADX7" s="16"/>
      <c r="ADY7" s="16"/>
      <c r="ADZ7" s="16"/>
      <c r="AEA7" s="16"/>
      <c r="AEB7" s="16"/>
      <c r="AEC7" s="16"/>
      <c r="AED7" s="16"/>
      <c r="AEE7" s="16"/>
      <c r="AEF7" s="16"/>
      <c r="AEG7" s="16"/>
      <c r="AEH7" s="16"/>
      <c r="AEI7" s="16"/>
      <c r="AEJ7" s="16"/>
      <c r="AEK7" s="16"/>
      <c r="AEL7" s="16"/>
      <c r="AEM7" s="16"/>
      <c r="AEN7" s="16"/>
      <c r="AEO7" s="16"/>
      <c r="AEP7" s="16"/>
      <c r="AEQ7" s="16"/>
      <c r="AER7" s="16"/>
      <c r="AES7" s="16"/>
      <c r="AET7" s="16"/>
      <c r="AEU7" s="16"/>
      <c r="AEV7" s="16"/>
      <c r="AEW7" s="16"/>
      <c r="AEX7" s="16"/>
      <c r="AEY7" s="16"/>
      <c r="AEZ7" s="16"/>
      <c r="AFA7" s="16"/>
      <c r="AFB7" s="16"/>
      <c r="AFC7" s="16"/>
      <c r="AFD7" s="16"/>
      <c r="AFE7" s="16"/>
      <c r="AFF7" s="16"/>
      <c r="AFG7" s="16"/>
      <c r="AFH7" s="16"/>
      <c r="AFI7" s="16"/>
      <c r="AFJ7" s="16"/>
      <c r="AFK7" s="16"/>
      <c r="AFL7" s="16"/>
      <c r="AFM7" s="16"/>
      <c r="AFN7" s="16"/>
      <c r="AFO7" s="16"/>
      <c r="AFP7" s="16"/>
      <c r="AFQ7" s="16"/>
      <c r="AFR7" s="16"/>
      <c r="AFS7" s="16"/>
      <c r="AFT7" s="16"/>
      <c r="AFU7" s="16"/>
      <c r="AFV7" s="16"/>
      <c r="AFW7" s="16"/>
      <c r="AFX7" s="16"/>
      <c r="AFY7" s="16"/>
      <c r="AFZ7" s="16"/>
      <c r="AGA7" s="16"/>
      <c r="AGB7" s="16"/>
      <c r="AGC7" s="16"/>
      <c r="AGD7" s="16"/>
      <c r="AGE7" s="16"/>
      <c r="AGF7" s="16"/>
      <c r="AGG7" s="16"/>
      <c r="AGH7" s="16"/>
      <c r="AGI7" s="16"/>
      <c r="AGJ7" s="16"/>
      <c r="AGK7" s="16"/>
      <c r="AGL7" s="16"/>
      <c r="AGM7" s="16"/>
      <c r="AGN7" s="16"/>
      <c r="AGO7" s="16"/>
      <c r="AGP7" s="16"/>
      <c r="AGQ7" s="16"/>
      <c r="AGR7" s="16"/>
      <c r="AGS7" s="16"/>
      <c r="AGT7" s="16"/>
      <c r="AGU7" s="16"/>
      <c r="AGV7" s="16"/>
      <c r="AGW7" s="16"/>
      <c r="AGX7" s="16"/>
      <c r="AGY7" s="16"/>
      <c r="AGZ7" s="16"/>
      <c r="AHA7" s="16"/>
      <c r="AHB7" s="16"/>
      <c r="AHC7" s="16"/>
      <c r="AHD7" s="16"/>
      <c r="AHE7" s="16"/>
      <c r="AHF7" s="16"/>
      <c r="AHG7" s="16"/>
      <c r="AHH7" s="16"/>
      <c r="AHI7" s="16"/>
      <c r="AHJ7" s="16"/>
      <c r="AHK7" s="16"/>
      <c r="AHL7" s="16"/>
      <c r="AHM7" s="16"/>
      <c r="AHN7" s="16"/>
      <c r="AHO7" s="16"/>
      <c r="AHP7" s="16"/>
      <c r="AHQ7" s="16"/>
      <c r="AHR7" s="16"/>
      <c r="AHS7" s="16"/>
      <c r="AHT7" s="16"/>
      <c r="AHU7" s="16"/>
      <c r="AHV7" s="16"/>
      <c r="AHW7" s="16"/>
      <c r="AHX7" s="16"/>
      <c r="AHY7" s="16"/>
      <c r="AHZ7" s="16"/>
      <c r="AIA7" s="16"/>
      <c r="AIB7" s="16"/>
      <c r="AIC7" s="16"/>
      <c r="AID7" s="16"/>
      <c r="AIE7" s="16"/>
      <c r="AIF7" s="16"/>
      <c r="AIG7" s="16"/>
      <c r="AIH7" s="16"/>
      <c r="AII7" s="16"/>
      <c r="AIJ7" s="16"/>
      <c r="AIK7" s="16"/>
      <c r="AIL7" s="16"/>
      <c r="AIM7" s="16"/>
      <c r="AIN7" s="16"/>
      <c r="AIO7" s="16"/>
      <c r="AIP7" s="16"/>
      <c r="AIQ7" s="16"/>
      <c r="AIR7" s="16"/>
      <c r="AIS7" s="16"/>
      <c r="AIT7" s="16"/>
      <c r="AIU7" s="16"/>
      <c r="AIV7" s="16"/>
      <c r="AIW7" s="16"/>
      <c r="AIX7" s="16"/>
      <c r="AIY7" s="16"/>
      <c r="AIZ7" s="16"/>
      <c r="AJA7" s="16"/>
      <c r="AJB7" s="16"/>
      <c r="AJC7" s="16"/>
      <c r="AJD7" s="16"/>
      <c r="AJE7" s="16"/>
      <c r="AJF7" s="16"/>
      <c r="AJG7" s="16"/>
      <c r="AJH7" s="16"/>
      <c r="AJI7" s="16"/>
      <c r="AJJ7" s="16"/>
      <c r="AJK7" s="16"/>
      <c r="AJL7" s="16"/>
      <c r="AJM7" s="16"/>
      <c r="AJN7" s="16"/>
      <c r="AJO7" s="16"/>
      <c r="AJP7" s="16"/>
      <c r="AJQ7" s="16"/>
      <c r="AJR7" s="16"/>
      <c r="AJS7" s="16"/>
      <c r="AJT7" s="16"/>
      <c r="AJU7" s="16"/>
      <c r="AJV7" s="16"/>
      <c r="AJW7" s="16"/>
      <c r="AJX7" s="16"/>
      <c r="AJY7" s="16"/>
      <c r="AJZ7" s="16"/>
      <c r="AKA7" s="16"/>
      <c r="AKB7" s="16"/>
      <c r="AKC7" s="16"/>
      <c r="AKD7" s="16"/>
      <c r="AKE7" s="16"/>
      <c r="AKF7" s="16"/>
      <c r="AKG7" s="16"/>
      <c r="AKH7" s="16"/>
      <c r="AKI7" s="16"/>
      <c r="AKJ7" s="16"/>
      <c r="AKK7" s="16"/>
      <c r="AKL7" s="16"/>
      <c r="AKM7" s="16"/>
      <c r="AKN7" s="16"/>
      <c r="AKO7" s="16"/>
      <c r="AKP7" s="16"/>
      <c r="AKQ7" s="16"/>
      <c r="AKR7" s="16"/>
      <c r="AKS7" s="16"/>
      <c r="AKT7" s="16"/>
      <c r="AKU7" s="16"/>
      <c r="AKV7" s="16"/>
      <c r="AKW7" s="16"/>
      <c r="AKX7" s="16"/>
      <c r="AKY7" s="16"/>
      <c r="AKZ7" s="16"/>
      <c r="ALA7" s="16"/>
      <c r="ALB7" s="16"/>
      <c r="ALC7" s="16"/>
      <c r="ALD7" s="16"/>
      <c r="ALE7" s="16"/>
      <c r="ALF7" s="16"/>
      <c r="ALG7" s="16"/>
      <c r="ALH7" s="16"/>
      <c r="ALI7" s="16"/>
      <c r="ALJ7" s="16"/>
      <c r="ALK7" s="16"/>
      <c r="ALL7" s="16"/>
      <c r="ALM7" s="16"/>
      <c r="ALN7" s="16"/>
      <c r="ALO7" s="16"/>
      <c r="ALP7" s="16"/>
      <c r="ALQ7" s="16"/>
      <c r="ALR7" s="16"/>
      <c r="ALS7" s="16"/>
      <c r="ALT7" s="16"/>
      <c r="ALU7" s="16"/>
      <c r="ALV7" s="16"/>
      <c r="ALW7" s="16"/>
      <c r="ALX7" s="16"/>
      <c r="ALY7" s="16"/>
      <c r="ALZ7" s="16"/>
      <c r="AMA7" s="16"/>
      <c r="AMB7" s="16"/>
      <c r="AMC7" s="16"/>
      <c r="AMD7" s="16"/>
      <c r="AME7" s="16"/>
      <c r="AMF7" s="16"/>
      <c r="AMG7" s="16"/>
      <c r="AMH7" s="16"/>
      <c r="AMI7" s="16"/>
      <c r="AMJ7" s="16"/>
      <c r="AMK7" s="16"/>
      <c r="AML7" s="16"/>
      <c r="AMM7" s="16"/>
      <c r="AMN7" s="16"/>
      <c r="AMO7" s="16"/>
      <c r="AMP7" s="16"/>
      <c r="AMQ7" s="16"/>
      <c r="AMR7" s="16"/>
      <c r="AMS7" s="16"/>
      <c r="AMT7" s="16"/>
      <c r="AMU7" s="16"/>
      <c r="AMV7" s="16"/>
      <c r="AMW7" s="16"/>
      <c r="AMX7" s="16"/>
      <c r="AMY7" s="16"/>
      <c r="AMZ7" s="16"/>
      <c r="ANA7" s="16"/>
      <c r="ANB7" s="16"/>
      <c r="ANC7" s="16"/>
      <c r="AND7" s="16"/>
      <c r="ANE7" s="16"/>
      <c r="ANF7" s="16"/>
      <c r="ANG7" s="16"/>
      <c r="ANH7" s="16"/>
      <c r="ANI7" s="16"/>
      <c r="ANJ7" s="16"/>
      <c r="ANK7" s="16"/>
      <c r="ANL7" s="16"/>
      <c r="ANM7" s="16"/>
      <c r="ANN7" s="16"/>
      <c r="ANO7" s="16"/>
      <c r="ANP7" s="16"/>
      <c r="ANQ7" s="16"/>
      <c r="ANR7" s="16"/>
      <c r="ANS7" s="16"/>
      <c r="ANT7" s="16"/>
      <c r="ANU7" s="16"/>
      <c r="ANV7" s="16"/>
      <c r="ANW7" s="16"/>
      <c r="ANX7" s="16"/>
      <c r="ANY7" s="16"/>
      <c r="ANZ7" s="16"/>
      <c r="AOA7" s="16"/>
      <c r="AOB7" s="16"/>
      <c r="AOC7" s="16"/>
      <c r="AOD7" s="16"/>
      <c r="AOE7" s="16"/>
      <c r="AOF7" s="16"/>
      <c r="AOG7" s="16"/>
      <c r="AOH7" s="16"/>
      <c r="AOI7" s="16"/>
      <c r="AOJ7" s="16"/>
      <c r="AOK7" s="16"/>
      <c r="AOL7" s="16"/>
      <c r="AOM7" s="16"/>
      <c r="AON7" s="16"/>
      <c r="AOO7" s="16"/>
      <c r="AOP7" s="16"/>
      <c r="AOQ7" s="16"/>
      <c r="AOR7" s="16"/>
      <c r="AOS7" s="16"/>
      <c r="AOT7" s="16"/>
      <c r="AOU7" s="16"/>
      <c r="AOV7" s="16"/>
      <c r="AOW7" s="16"/>
      <c r="AOX7" s="16"/>
      <c r="AOY7" s="16"/>
      <c r="AOZ7" s="16"/>
      <c r="APA7" s="16"/>
      <c r="APB7" s="16"/>
      <c r="APC7" s="16"/>
      <c r="APD7" s="16"/>
      <c r="APE7" s="16"/>
      <c r="APF7" s="16"/>
      <c r="APG7" s="16"/>
      <c r="APH7" s="16"/>
      <c r="API7" s="16"/>
      <c r="APJ7" s="16"/>
      <c r="APK7" s="16"/>
      <c r="APL7" s="16"/>
      <c r="APM7" s="16"/>
      <c r="APN7" s="16"/>
      <c r="APO7" s="16"/>
      <c r="APP7" s="16"/>
      <c r="APQ7" s="16"/>
      <c r="APR7" s="16"/>
      <c r="APS7" s="16"/>
      <c r="APT7" s="16"/>
      <c r="APU7" s="16"/>
      <c r="APV7" s="16"/>
      <c r="APW7" s="16"/>
      <c r="APX7" s="16"/>
      <c r="APY7" s="16"/>
      <c r="APZ7" s="16"/>
      <c r="AQA7" s="16"/>
      <c r="AQB7" s="16"/>
      <c r="AQC7" s="16"/>
      <c r="AQD7" s="16"/>
      <c r="AQE7" s="16"/>
      <c r="AQF7" s="16"/>
      <c r="AQG7" s="16"/>
      <c r="AQH7" s="16"/>
      <c r="AQI7" s="16"/>
      <c r="AQJ7" s="16"/>
      <c r="AQK7" s="16"/>
      <c r="AQL7" s="16"/>
      <c r="AQM7" s="16"/>
      <c r="AQN7" s="16"/>
      <c r="AQO7" s="16"/>
      <c r="AQP7" s="16"/>
      <c r="AQQ7" s="16"/>
      <c r="AQR7" s="16"/>
      <c r="AQS7" s="16"/>
      <c r="AQT7" s="16"/>
      <c r="AQU7" s="16"/>
      <c r="AQV7" s="16"/>
      <c r="AQW7" s="16"/>
      <c r="AQX7" s="16"/>
      <c r="AQY7" s="16"/>
      <c r="AQZ7" s="16"/>
      <c r="ARA7" s="16"/>
      <c r="ARB7" s="16"/>
      <c r="ARC7" s="16"/>
      <c r="ARD7" s="16"/>
      <c r="ARE7" s="16"/>
      <c r="ARF7" s="16"/>
      <c r="ARG7" s="16"/>
      <c r="ARH7" s="16"/>
      <c r="ARI7" s="16"/>
      <c r="ARJ7" s="16"/>
      <c r="ARK7" s="16"/>
      <c r="ARL7" s="16"/>
      <c r="ARM7" s="16"/>
      <c r="ARN7" s="16"/>
      <c r="ARO7" s="16"/>
      <c r="ARP7" s="16"/>
      <c r="ARQ7" s="16"/>
      <c r="ARR7" s="16"/>
      <c r="ARS7" s="16"/>
      <c r="ART7" s="16"/>
      <c r="ARU7" s="16"/>
      <c r="ARV7" s="16"/>
      <c r="ARW7" s="16"/>
      <c r="ARX7" s="16"/>
      <c r="ARY7" s="16"/>
      <c r="ARZ7" s="16"/>
      <c r="ASA7" s="16"/>
      <c r="ASB7" s="16"/>
      <c r="ASC7" s="16"/>
      <c r="ASD7" s="16"/>
      <c r="ASE7" s="16"/>
      <c r="ASF7" s="16"/>
      <c r="ASG7" s="16"/>
      <c r="ASH7" s="16"/>
      <c r="ASI7" s="16"/>
      <c r="ASJ7" s="16"/>
      <c r="ASK7" s="16"/>
      <c r="ASL7" s="16"/>
      <c r="ASM7" s="16"/>
      <c r="ASN7" s="16"/>
      <c r="ASO7" s="16"/>
      <c r="ASP7" s="16"/>
      <c r="ASQ7" s="16"/>
      <c r="ASR7" s="16"/>
      <c r="ASS7" s="16"/>
      <c r="AST7" s="16"/>
      <c r="ASU7" s="16"/>
      <c r="ASV7" s="16"/>
    </row>
    <row r="8" spans="1:1192">
      <c r="A8" s="48" t="s">
        <v>176</v>
      </c>
      <c r="B8" s="18">
        <v>3</v>
      </c>
      <c r="C8" s="18">
        <v>4</v>
      </c>
      <c r="D8" s="18">
        <v>7</v>
      </c>
      <c r="E8" s="18">
        <v>0</v>
      </c>
    </row>
    <row r="9" spans="1:1192">
      <c r="A9" s="48" t="s">
        <v>107</v>
      </c>
      <c r="B9" s="18">
        <v>3</v>
      </c>
      <c r="C9" s="18">
        <v>2</v>
      </c>
      <c r="D9" s="18">
        <v>5</v>
      </c>
      <c r="E9" s="18">
        <v>0</v>
      </c>
    </row>
    <row r="10" spans="1:1192">
      <c r="A10" s="48" t="s">
        <v>108</v>
      </c>
      <c r="B10" s="18">
        <v>2</v>
      </c>
      <c r="C10" s="18">
        <v>2</v>
      </c>
      <c r="D10" s="18">
        <v>4</v>
      </c>
      <c r="E10" s="18">
        <v>0</v>
      </c>
    </row>
    <row r="11" spans="1:1192">
      <c r="A11" s="48" t="s">
        <v>109</v>
      </c>
      <c r="B11" s="18">
        <v>10</v>
      </c>
      <c r="C11" s="18">
        <v>4</v>
      </c>
      <c r="D11" s="18">
        <v>14</v>
      </c>
      <c r="E11" s="18">
        <v>0</v>
      </c>
    </row>
    <row r="12" spans="1:1192">
      <c r="A12" s="48" t="s">
        <v>104</v>
      </c>
      <c r="B12" s="18">
        <v>97</v>
      </c>
      <c r="C12" s="18">
        <v>39</v>
      </c>
      <c r="D12" s="18">
        <v>136</v>
      </c>
      <c r="E12" s="18">
        <v>101</v>
      </c>
    </row>
    <row r="13" spans="1:1192" ht="15">
      <c r="A13" s="47" t="s">
        <v>90</v>
      </c>
      <c r="B13" s="51" t="s">
        <v>27</v>
      </c>
      <c r="C13" s="51" t="s">
        <v>28</v>
      </c>
      <c r="D13" s="51" t="s">
        <v>183</v>
      </c>
      <c r="E13" s="51" t="s">
        <v>891</v>
      </c>
    </row>
    <row r="14" spans="1:1192" ht="15">
      <c r="A14" s="18" t="s">
        <v>110</v>
      </c>
      <c r="B14" s="58">
        <v>5</v>
      </c>
      <c r="C14" s="58">
        <v>8</v>
      </c>
      <c r="D14" s="58">
        <v>13</v>
      </c>
      <c r="E14" s="58">
        <v>11</v>
      </c>
    </row>
    <row r="15" spans="1:1192">
      <c r="A15" s="48" t="s">
        <v>111</v>
      </c>
      <c r="B15" s="18">
        <v>46</v>
      </c>
      <c r="C15" s="18">
        <v>68</v>
      </c>
      <c r="D15" s="18">
        <v>114</v>
      </c>
      <c r="E15" s="18">
        <v>111</v>
      </c>
    </row>
    <row r="16" spans="1:1192">
      <c r="A16" s="18" t="s">
        <v>112</v>
      </c>
      <c r="B16" s="18">
        <v>2</v>
      </c>
      <c r="C16" s="18">
        <v>3</v>
      </c>
      <c r="D16" s="18">
        <v>5</v>
      </c>
      <c r="E16" s="18">
        <v>0</v>
      </c>
    </row>
    <row r="17" spans="1:5">
      <c r="A17" s="48" t="s">
        <v>104</v>
      </c>
      <c r="B17" s="18">
        <v>53</v>
      </c>
      <c r="C17" s="18">
        <v>79</v>
      </c>
      <c r="D17" s="18">
        <v>132</v>
      </c>
      <c r="E17" s="18">
        <v>122</v>
      </c>
    </row>
    <row r="18" spans="1:5" ht="15">
      <c r="A18" s="47" t="s">
        <v>91</v>
      </c>
      <c r="B18" s="120" t="s">
        <v>27</v>
      </c>
      <c r="C18" s="120" t="s">
        <v>28</v>
      </c>
      <c r="D18" s="120" t="s">
        <v>183</v>
      </c>
      <c r="E18" s="120" t="s">
        <v>891</v>
      </c>
    </row>
    <row r="19" spans="1:5" ht="15">
      <c r="A19" s="18" t="s">
        <v>113</v>
      </c>
      <c r="B19" s="58">
        <v>45</v>
      </c>
      <c r="C19" s="58">
        <v>36</v>
      </c>
      <c r="D19" s="58">
        <v>81</v>
      </c>
      <c r="E19" s="58">
        <v>72</v>
      </c>
    </row>
    <row r="20" spans="1:5">
      <c r="A20" s="48" t="s">
        <v>114</v>
      </c>
      <c r="B20" s="18">
        <v>323</v>
      </c>
      <c r="C20" s="18">
        <v>273</v>
      </c>
      <c r="D20" s="18">
        <v>596</v>
      </c>
      <c r="E20" s="18">
        <v>570</v>
      </c>
    </row>
    <row r="21" spans="1:5">
      <c r="A21" s="48" t="s">
        <v>115</v>
      </c>
      <c r="B21" s="18">
        <v>15</v>
      </c>
      <c r="C21" s="18">
        <v>7</v>
      </c>
      <c r="D21" s="18">
        <v>22</v>
      </c>
      <c r="E21" s="18">
        <v>0</v>
      </c>
    </row>
    <row r="22" spans="1:5">
      <c r="A22" s="48" t="s">
        <v>116</v>
      </c>
      <c r="B22" s="18">
        <v>16</v>
      </c>
      <c r="C22" s="18">
        <v>11</v>
      </c>
      <c r="D22" s="18">
        <v>27</v>
      </c>
      <c r="E22" s="18">
        <v>25</v>
      </c>
    </row>
    <row r="23" spans="1:5" ht="15">
      <c r="A23" s="18" t="s">
        <v>117</v>
      </c>
      <c r="B23" s="58">
        <v>16</v>
      </c>
      <c r="C23" s="58">
        <v>5</v>
      </c>
      <c r="D23" s="58">
        <v>21</v>
      </c>
      <c r="E23" s="58">
        <v>20</v>
      </c>
    </row>
    <row r="24" spans="1:5">
      <c r="A24" s="48" t="s">
        <v>118</v>
      </c>
      <c r="B24" s="18">
        <v>4</v>
      </c>
      <c r="C24" s="18">
        <v>0</v>
      </c>
      <c r="D24" s="18">
        <v>4</v>
      </c>
      <c r="E24" s="18">
        <v>3</v>
      </c>
    </row>
    <row r="25" spans="1:5">
      <c r="A25" s="18" t="s">
        <v>119</v>
      </c>
      <c r="B25" s="18">
        <v>3</v>
      </c>
      <c r="C25" s="18">
        <v>2</v>
      </c>
      <c r="D25" s="18">
        <v>5</v>
      </c>
      <c r="E25" s="18">
        <v>5</v>
      </c>
    </row>
    <row r="26" spans="1:5">
      <c r="A26" s="48" t="s">
        <v>121</v>
      </c>
      <c r="B26" s="18">
        <v>37</v>
      </c>
      <c r="C26" s="18">
        <v>14</v>
      </c>
      <c r="D26" s="18">
        <v>51</v>
      </c>
      <c r="E26" s="18">
        <v>51</v>
      </c>
    </row>
    <row r="27" spans="1:5">
      <c r="A27" s="48" t="s">
        <v>122</v>
      </c>
      <c r="B27" s="18">
        <v>20</v>
      </c>
      <c r="C27" s="18">
        <v>5</v>
      </c>
      <c r="D27" s="18">
        <v>25</v>
      </c>
      <c r="E27" s="18">
        <v>21</v>
      </c>
    </row>
    <row r="28" spans="1:5">
      <c r="A28" s="48" t="s">
        <v>123</v>
      </c>
      <c r="B28" s="18">
        <v>2</v>
      </c>
      <c r="C28" s="18">
        <v>4</v>
      </c>
      <c r="D28" s="18">
        <v>6</v>
      </c>
      <c r="E28" s="18">
        <v>4</v>
      </c>
    </row>
    <row r="29" spans="1:5">
      <c r="A29" s="48" t="s">
        <v>703</v>
      </c>
      <c r="B29" s="18">
        <v>1</v>
      </c>
      <c r="C29" s="18">
        <v>0</v>
      </c>
      <c r="D29" s="18">
        <v>1</v>
      </c>
      <c r="E29" s="18">
        <v>0</v>
      </c>
    </row>
    <row r="30" spans="1:5">
      <c r="A30" s="48" t="s">
        <v>104</v>
      </c>
      <c r="B30" s="18">
        <v>482</v>
      </c>
      <c r="C30" s="18">
        <v>357</v>
      </c>
      <c r="D30" s="18">
        <v>839</v>
      </c>
      <c r="E30" s="18">
        <v>771</v>
      </c>
    </row>
    <row r="31" spans="1:5" ht="15">
      <c r="A31" s="47" t="s">
        <v>92</v>
      </c>
      <c r="B31" s="51" t="s">
        <v>27</v>
      </c>
      <c r="C31" s="51" t="s">
        <v>28</v>
      </c>
      <c r="D31" s="51" t="s">
        <v>183</v>
      </c>
      <c r="E31" s="51" t="s">
        <v>891</v>
      </c>
    </row>
    <row r="32" spans="1:5">
      <c r="A32" s="48" t="s">
        <v>125</v>
      </c>
      <c r="B32" s="18">
        <v>12</v>
      </c>
      <c r="C32" s="18">
        <v>7</v>
      </c>
      <c r="D32" s="18">
        <v>19</v>
      </c>
      <c r="E32" s="18">
        <v>5</v>
      </c>
    </row>
    <row r="33" spans="1:5">
      <c r="A33" s="48" t="s">
        <v>126</v>
      </c>
      <c r="B33" s="18">
        <v>33</v>
      </c>
      <c r="C33" s="18">
        <v>12</v>
      </c>
      <c r="D33" s="18">
        <v>45</v>
      </c>
      <c r="E33" s="18">
        <v>35</v>
      </c>
    </row>
    <row r="34" spans="1:5" ht="15">
      <c r="A34" s="48" t="s">
        <v>177</v>
      </c>
      <c r="B34" s="58">
        <v>11</v>
      </c>
      <c r="C34" s="58">
        <v>8</v>
      </c>
      <c r="D34" s="58">
        <v>19</v>
      </c>
      <c r="E34" s="58">
        <v>7</v>
      </c>
    </row>
    <row r="35" spans="1:5">
      <c r="A35" s="18" t="s">
        <v>127</v>
      </c>
      <c r="B35" s="18">
        <v>96</v>
      </c>
      <c r="C35" s="18">
        <v>84</v>
      </c>
      <c r="D35" s="18">
        <v>180</v>
      </c>
      <c r="E35" s="18">
        <v>162</v>
      </c>
    </row>
    <row r="36" spans="1:5">
      <c r="A36" s="18" t="s">
        <v>128</v>
      </c>
      <c r="B36" s="18">
        <v>23</v>
      </c>
      <c r="C36" s="18">
        <v>30</v>
      </c>
      <c r="D36" s="18">
        <v>53</v>
      </c>
      <c r="E36" s="18">
        <v>18</v>
      </c>
    </row>
    <row r="37" spans="1:5">
      <c r="A37" s="48" t="s">
        <v>129</v>
      </c>
      <c r="B37" s="18">
        <v>9</v>
      </c>
      <c r="C37" s="18">
        <v>11</v>
      </c>
      <c r="D37" s="18">
        <v>20</v>
      </c>
      <c r="E37" s="18">
        <v>9</v>
      </c>
    </row>
    <row r="38" spans="1:5">
      <c r="A38" s="18" t="s">
        <v>130</v>
      </c>
      <c r="B38" s="18">
        <v>11</v>
      </c>
      <c r="C38" s="18">
        <v>13</v>
      </c>
      <c r="D38" s="18">
        <v>24</v>
      </c>
      <c r="E38" s="18">
        <v>7</v>
      </c>
    </row>
    <row r="39" spans="1:5">
      <c r="A39" s="18" t="s">
        <v>131</v>
      </c>
      <c r="B39" s="18">
        <v>15</v>
      </c>
      <c r="C39" s="18">
        <v>8</v>
      </c>
      <c r="D39" s="18">
        <v>23</v>
      </c>
      <c r="E39" s="18">
        <v>6</v>
      </c>
    </row>
    <row r="40" spans="1:5">
      <c r="A40" s="48" t="s">
        <v>104</v>
      </c>
      <c r="B40" s="18">
        <v>210</v>
      </c>
      <c r="C40" s="18">
        <v>173</v>
      </c>
      <c r="D40" s="18">
        <v>383</v>
      </c>
      <c r="E40" s="18">
        <v>249</v>
      </c>
    </row>
    <row r="41" spans="1:5" ht="15">
      <c r="A41" s="47" t="s">
        <v>93</v>
      </c>
      <c r="B41" s="51" t="s">
        <v>27</v>
      </c>
      <c r="C41" s="51" t="s">
        <v>28</v>
      </c>
      <c r="D41" s="51" t="s">
        <v>183</v>
      </c>
      <c r="E41" s="51" t="s">
        <v>891</v>
      </c>
    </row>
    <row r="42" spans="1:5">
      <c r="A42" s="18" t="s">
        <v>132</v>
      </c>
      <c r="B42" s="18">
        <v>65</v>
      </c>
      <c r="C42" s="18">
        <v>61</v>
      </c>
      <c r="D42" s="18">
        <v>126</v>
      </c>
      <c r="E42" s="18">
        <v>119</v>
      </c>
    </row>
    <row r="43" spans="1:5">
      <c r="A43" s="48" t="s">
        <v>133</v>
      </c>
      <c r="B43" s="18">
        <v>1</v>
      </c>
      <c r="C43" s="18">
        <v>1</v>
      </c>
      <c r="D43" s="18">
        <v>2</v>
      </c>
      <c r="E43" s="18">
        <v>1</v>
      </c>
    </row>
    <row r="44" spans="1:5" ht="15">
      <c r="A44" s="48" t="s">
        <v>134</v>
      </c>
      <c r="B44" s="58">
        <v>1</v>
      </c>
      <c r="C44" s="58">
        <v>5</v>
      </c>
      <c r="D44" s="58">
        <v>6</v>
      </c>
      <c r="E44" s="58">
        <v>2</v>
      </c>
    </row>
    <row r="45" spans="1:5">
      <c r="A45" s="18" t="s">
        <v>135</v>
      </c>
      <c r="B45" s="18">
        <v>29</v>
      </c>
      <c r="C45" s="18">
        <v>39</v>
      </c>
      <c r="D45" s="18">
        <v>68</v>
      </c>
      <c r="E45" s="18">
        <v>67</v>
      </c>
    </row>
    <row r="46" spans="1:5">
      <c r="A46" s="18" t="s">
        <v>136</v>
      </c>
      <c r="B46" s="18">
        <v>4</v>
      </c>
      <c r="C46" s="18">
        <v>5</v>
      </c>
      <c r="D46" s="18">
        <v>9</v>
      </c>
      <c r="E46" s="18">
        <v>6</v>
      </c>
    </row>
    <row r="47" spans="1:5">
      <c r="A47" s="18" t="s">
        <v>137</v>
      </c>
      <c r="B47" s="18">
        <v>76</v>
      </c>
      <c r="C47" s="18">
        <v>16</v>
      </c>
      <c r="D47" s="18">
        <v>92</v>
      </c>
      <c r="E47" s="18">
        <v>92</v>
      </c>
    </row>
    <row r="48" spans="1:5">
      <c r="A48" s="18" t="s">
        <v>138</v>
      </c>
      <c r="B48" s="18">
        <v>33</v>
      </c>
      <c r="C48" s="18">
        <v>60</v>
      </c>
      <c r="D48" s="18">
        <v>93</v>
      </c>
      <c r="E48" s="18">
        <v>92</v>
      </c>
    </row>
    <row r="49" spans="1:5">
      <c r="A49" s="18" t="s">
        <v>139</v>
      </c>
      <c r="B49" s="18">
        <v>6</v>
      </c>
      <c r="C49" s="18">
        <v>7</v>
      </c>
      <c r="D49" s="18">
        <v>13</v>
      </c>
      <c r="E49" s="18">
        <v>10</v>
      </c>
    </row>
    <row r="50" spans="1:5">
      <c r="A50" s="18" t="s">
        <v>140</v>
      </c>
      <c r="B50" s="18">
        <v>0</v>
      </c>
      <c r="C50" s="18">
        <v>3</v>
      </c>
      <c r="D50" s="18">
        <v>3</v>
      </c>
      <c r="E50" s="18">
        <v>2</v>
      </c>
    </row>
    <row r="51" spans="1:5">
      <c r="A51" s="18" t="s">
        <v>141</v>
      </c>
      <c r="B51" s="18">
        <v>10</v>
      </c>
      <c r="C51" s="18">
        <v>13</v>
      </c>
      <c r="D51" s="18">
        <v>23</v>
      </c>
      <c r="E51" s="18">
        <v>23</v>
      </c>
    </row>
    <row r="52" spans="1:5">
      <c r="A52" s="18" t="s">
        <v>142</v>
      </c>
      <c r="B52" s="18">
        <v>22</v>
      </c>
      <c r="C52" s="18">
        <v>15</v>
      </c>
      <c r="D52" s="18">
        <v>37</v>
      </c>
      <c r="E52" s="18">
        <v>37</v>
      </c>
    </row>
    <row r="53" spans="1:5">
      <c r="A53" s="18" t="s">
        <v>143</v>
      </c>
      <c r="B53" s="18">
        <v>17</v>
      </c>
      <c r="C53" s="18">
        <v>16</v>
      </c>
      <c r="D53" s="18">
        <v>33</v>
      </c>
      <c r="E53" s="18">
        <v>32</v>
      </c>
    </row>
    <row r="54" spans="1:5">
      <c r="A54" s="18" t="s">
        <v>144</v>
      </c>
      <c r="B54" s="18">
        <v>5</v>
      </c>
      <c r="C54" s="18">
        <v>1</v>
      </c>
      <c r="D54" s="18">
        <v>6</v>
      </c>
      <c r="E54" s="18">
        <v>0</v>
      </c>
    </row>
    <row r="55" spans="1:5">
      <c r="A55" s="18" t="s">
        <v>145</v>
      </c>
      <c r="B55" s="18">
        <v>269</v>
      </c>
      <c r="C55" s="18">
        <v>242</v>
      </c>
      <c r="D55" s="18">
        <v>511</v>
      </c>
      <c r="E55" s="18">
        <v>483</v>
      </c>
    </row>
    <row r="56" spans="1:5">
      <c r="A56" s="48" t="s">
        <v>104</v>
      </c>
      <c r="B56" s="18">
        <v>248</v>
      </c>
      <c r="C56" s="18">
        <v>259</v>
      </c>
      <c r="D56" s="18">
        <v>507</v>
      </c>
      <c r="E56" s="18">
        <v>478</v>
      </c>
    </row>
    <row r="57" spans="1:5" ht="15">
      <c r="A57" s="47" t="s">
        <v>94</v>
      </c>
      <c r="B57" s="51" t="s">
        <v>27</v>
      </c>
      <c r="C57" s="51" t="s">
        <v>28</v>
      </c>
      <c r="D57" s="51" t="s">
        <v>183</v>
      </c>
      <c r="E57" s="51" t="s">
        <v>184</v>
      </c>
    </row>
    <row r="58" spans="1:5">
      <c r="A58" s="48" t="s">
        <v>178</v>
      </c>
      <c r="B58" s="18">
        <v>2</v>
      </c>
      <c r="C58" s="18">
        <v>1</v>
      </c>
      <c r="D58" s="18">
        <v>3</v>
      </c>
      <c r="E58" s="18">
        <v>3</v>
      </c>
    </row>
    <row r="59" spans="1:5">
      <c r="A59" s="48" t="s">
        <v>146</v>
      </c>
      <c r="B59" s="18">
        <v>3</v>
      </c>
      <c r="C59" s="18">
        <v>5</v>
      </c>
      <c r="D59" s="18">
        <v>8</v>
      </c>
      <c r="E59" s="18">
        <v>7</v>
      </c>
    </row>
    <row r="60" spans="1:5" ht="15">
      <c r="A60" s="48" t="s">
        <v>896</v>
      </c>
      <c r="B60" s="58">
        <v>7</v>
      </c>
      <c r="C60" s="58">
        <v>5</v>
      </c>
      <c r="D60" s="58">
        <v>12</v>
      </c>
      <c r="E60" s="58">
        <v>11</v>
      </c>
    </row>
    <row r="61" spans="1:5">
      <c r="A61" s="48" t="s">
        <v>179</v>
      </c>
      <c r="B61" s="18">
        <v>13</v>
      </c>
      <c r="C61" s="18">
        <v>12</v>
      </c>
      <c r="D61" s="18">
        <v>25</v>
      </c>
      <c r="E61" s="18">
        <v>25</v>
      </c>
    </row>
    <row r="62" spans="1:5">
      <c r="A62" s="48" t="s">
        <v>104</v>
      </c>
      <c r="B62" s="18">
        <v>25</v>
      </c>
      <c r="C62" s="18">
        <v>23</v>
      </c>
      <c r="D62" s="18">
        <v>48</v>
      </c>
      <c r="E62" s="18">
        <v>46</v>
      </c>
    </row>
    <row r="63" spans="1:5" ht="15">
      <c r="A63" s="47" t="s">
        <v>95</v>
      </c>
      <c r="B63" s="51" t="s">
        <v>27</v>
      </c>
      <c r="C63" s="51" t="s">
        <v>28</v>
      </c>
      <c r="D63" s="51" t="s">
        <v>183</v>
      </c>
      <c r="E63" s="51" t="s">
        <v>891</v>
      </c>
    </row>
    <row r="64" spans="1:5">
      <c r="A64" s="48" t="s">
        <v>148</v>
      </c>
      <c r="B64" s="18">
        <v>3</v>
      </c>
      <c r="C64" s="18">
        <v>2</v>
      </c>
      <c r="D64" s="18">
        <v>5</v>
      </c>
      <c r="E64" s="18">
        <v>1</v>
      </c>
    </row>
    <row r="65" spans="1:5">
      <c r="A65" s="48" t="s">
        <v>149</v>
      </c>
      <c r="B65" s="18">
        <v>1</v>
      </c>
      <c r="C65" s="18">
        <v>5</v>
      </c>
      <c r="D65" s="18">
        <v>6</v>
      </c>
      <c r="E65" s="18">
        <v>6</v>
      </c>
    </row>
    <row r="66" spans="1:5">
      <c r="A66" s="18" t="s">
        <v>150</v>
      </c>
      <c r="B66" s="132">
        <v>16</v>
      </c>
      <c r="C66" s="132">
        <v>17</v>
      </c>
      <c r="D66" s="132">
        <v>33</v>
      </c>
      <c r="E66" s="132">
        <v>29</v>
      </c>
    </row>
    <row r="67" spans="1:5">
      <c r="A67" s="18" t="s">
        <v>151</v>
      </c>
      <c r="B67" s="18">
        <v>7</v>
      </c>
      <c r="C67" s="18">
        <v>1</v>
      </c>
      <c r="D67" s="18">
        <v>8</v>
      </c>
      <c r="E67" s="18">
        <v>8</v>
      </c>
    </row>
    <row r="68" spans="1:5">
      <c r="A68" s="48" t="s">
        <v>104</v>
      </c>
      <c r="B68" s="18">
        <v>27</v>
      </c>
      <c r="C68" s="18">
        <v>25</v>
      </c>
      <c r="D68" s="18">
        <v>52</v>
      </c>
      <c r="E68" s="18">
        <v>44</v>
      </c>
    </row>
    <row r="69" spans="1:5" ht="15">
      <c r="A69" s="47" t="s">
        <v>164</v>
      </c>
      <c r="B69" s="51" t="s">
        <v>27</v>
      </c>
      <c r="C69" s="51" t="s">
        <v>28</v>
      </c>
      <c r="D69" s="51" t="s">
        <v>183</v>
      </c>
      <c r="E69" s="51" t="s">
        <v>184</v>
      </c>
    </row>
    <row r="70" spans="1:5">
      <c r="A70" s="18" t="s">
        <v>152</v>
      </c>
      <c r="B70" s="18">
        <v>25</v>
      </c>
      <c r="C70" s="18">
        <v>5</v>
      </c>
      <c r="D70" s="18">
        <v>30</v>
      </c>
      <c r="E70" s="18">
        <v>25</v>
      </c>
    </row>
    <row r="71" spans="1:5">
      <c r="A71" s="48" t="s">
        <v>153</v>
      </c>
      <c r="B71" s="18">
        <v>59</v>
      </c>
      <c r="C71" s="18">
        <v>72</v>
      </c>
      <c r="D71" s="18">
        <v>131</v>
      </c>
      <c r="E71" s="18">
        <v>122</v>
      </c>
    </row>
    <row r="72" spans="1:5" ht="15">
      <c r="A72" s="18" t="s">
        <v>154</v>
      </c>
      <c r="B72" s="58">
        <v>1</v>
      </c>
      <c r="C72" s="58">
        <v>2</v>
      </c>
      <c r="D72" s="58">
        <v>3</v>
      </c>
      <c r="E72" s="58">
        <v>0</v>
      </c>
    </row>
    <row r="73" spans="1:5">
      <c r="A73" s="48" t="s">
        <v>104</v>
      </c>
      <c r="B73" s="18">
        <v>85</v>
      </c>
      <c r="C73" s="18">
        <v>79</v>
      </c>
      <c r="D73" s="18">
        <v>164</v>
      </c>
      <c r="E73" s="18">
        <v>147</v>
      </c>
    </row>
    <row r="74" spans="1:5" ht="15">
      <c r="A74" s="47" t="s">
        <v>96</v>
      </c>
      <c r="B74" s="59" t="s">
        <v>27</v>
      </c>
      <c r="C74" s="59" t="s">
        <v>28</v>
      </c>
      <c r="D74" s="59" t="s">
        <v>183</v>
      </c>
      <c r="E74" s="59" t="s">
        <v>891</v>
      </c>
    </row>
    <row r="75" spans="1:5">
      <c r="A75" s="18" t="s">
        <v>155</v>
      </c>
      <c r="B75" s="18">
        <v>2</v>
      </c>
      <c r="C75" s="18">
        <v>2</v>
      </c>
      <c r="D75" s="18">
        <v>4</v>
      </c>
      <c r="E75" s="18">
        <v>0</v>
      </c>
    </row>
    <row r="76" spans="1:5">
      <c r="A76" s="18" t="s">
        <v>740</v>
      </c>
      <c r="B76" s="18">
        <v>1</v>
      </c>
      <c r="C76" s="18">
        <v>2</v>
      </c>
      <c r="D76" s="18">
        <v>3</v>
      </c>
      <c r="E76" s="18">
        <v>0</v>
      </c>
    </row>
    <row r="77" spans="1:5">
      <c r="A77" s="48" t="s">
        <v>156</v>
      </c>
      <c r="B77" s="18">
        <v>8</v>
      </c>
      <c r="C77" s="18">
        <v>13</v>
      </c>
      <c r="D77" s="18">
        <v>21</v>
      </c>
      <c r="E77" s="18">
        <v>0</v>
      </c>
    </row>
    <row r="78" spans="1:5" ht="15">
      <c r="A78" s="18" t="s">
        <v>157</v>
      </c>
      <c r="B78" s="58">
        <v>2</v>
      </c>
      <c r="C78" s="58">
        <v>0</v>
      </c>
      <c r="D78" s="58">
        <v>2</v>
      </c>
      <c r="E78" s="58">
        <v>0</v>
      </c>
    </row>
    <row r="79" spans="1:5">
      <c r="A79" s="18" t="s">
        <v>158</v>
      </c>
      <c r="B79" s="18">
        <v>7</v>
      </c>
      <c r="C79" s="18">
        <v>5</v>
      </c>
      <c r="D79" s="18">
        <v>12</v>
      </c>
      <c r="E79" s="18">
        <v>3</v>
      </c>
    </row>
    <row r="80" spans="1:5">
      <c r="A80" s="48" t="s">
        <v>159</v>
      </c>
      <c r="B80" s="18">
        <v>18</v>
      </c>
      <c r="C80" s="18">
        <v>6</v>
      </c>
      <c r="D80" s="18">
        <v>24</v>
      </c>
      <c r="E80" s="18">
        <v>0</v>
      </c>
    </row>
    <row r="81" spans="1:8">
      <c r="A81" s="18" t="s">
        <v>160</v>
      </c>
      <c r="B81" s="18">
        <v>14</v>
      </c>
      <c r="C81" s="18">
        <v>0</v>
      </c>
      <c r="D81" s="18">
        <v>14</v>
      </c>
      <c r="E81" s="18">
        <v>0</v>
      </c>
    </row>
    <row r="82" spans="1:8">
      <c r="A82" s="18" t="s">
        <v>161</v>
      </c>
      <c r="B82" s="18">
        <v>10</v>
      </c>
      <c r="C82" s="18">
        <v>6</v>
      </c>
      <c r="D82" s="18">
        <v>16</v>
      </c>
      <c r="E82" s="18">
        <v>0</v>
      </c>
    </row>
    <row r="83" spans="1:8">
      <c r="A83" s="18" t="s">
        <v>162</v>
      </c>
      <c r="B83" s="18">
        <v>1</v>
      </c>
      <c r="C83" s="18">
        <v>0</v>
      </c>
      <c r="D83" s="18">
        <v>1</v>
      </c>
      <c r="E83" s="18">
        <v>0</v>
      </c>
    </row>
    <row r="84" spans="1:8">
      <c r="A84" s="18" t="s">
        <v>163</v>
      </c>
      <c r="B84" s="18">
        <v>5</v>
      </c>
      <c r="C84" s="18">
        <v>1</v>
      </c>
      <c r="D84" s="18">
        <v>6</v>
      </c>
      <c r="E84" s="18">
        <v>0</v>
      </c>
    </row>
    <row r="85" spans="1:8">
      <c r="A85" s="48" t="s">
        <v>104</v>
      </c>
      <c r="B85" s="18">
        <v>68</v>
      </c>
      <c r="C85" s="18">
        <v>35</v>
      </c>
      <c r="D85" s="18">
        <v>103</v>
      </c>
      <c r="E85" s="18">
        <v>3</v>
      </c>
    </row>
    <row r="86" spans="1:8" ht="15">
      <c r="A86" s="47" t="s">
        <v>97</v>
      </c>
      <c r="B86" s="59" t="s">
        <v>27</v>
      </c>
      <c r="C86" s="59" t="s">
        <v>28</v>
      </c>
      <c r="D86" s="59" t="s">
        <v>183</v>
      </c>
      <c r="E86" s="59" t="s">
        <v>891</v>
      </c>
    </row>
    <row r="87" spans="1:8">
      <c r="A87" s="48" t="s">
        <v>757</v>
      </c>
      <c r="B87" s="18">
        <v>1</v>
      </c>
      <c r="C87" s="18">
        <v>1</v>
      </c>
      <c r="D87" s="18">
        <v>2</v>
      </c>
      <c r="E87" s="18">
        <v>2</v>
      </c>
    </row>
    <row r="88" spans="1:8">
      <c r="A88" s="48" t="s">
        <v>756</v>
      </c>
      <c r="B88" s="18">
        <v>4</v>
      </c>
      <c r="C88" s="18">
        <v>1</v>
      </c>
      <c r="D88" s="18">
        <v>5</v>
      </c>
      <c r="E88" s="18">
        <v>5</v>
      </c>
    </row>
    <row r="89" spans="1:8">
      <c r="A89" s="48" t="s">
        <v>181</v>
      </c>
      <c r="B89" s="18">
        <v>2</v>
      </c>
      <c r="C89" s="18">
        <v>10</v>
      </c>
      <c r="D89" s="18">
        <v>12</v>
      </c>
      <c r="E89" s="18">
        <v>12</v>
      </c>
    </row>
    <row r="90" spans="1:8" ht="15">
      <c r="A90" s="48" t="s">
        <v>755</v>
      </c>
      <c r="B90" s="58">
        <v>5</v>
      </c>
      <c r="C90" s="58">
        <v>3</v>
      </c>
      <c r="D90" s="58">
        <v>8</v>
      </c>
      <c r="E90" s="58">
        <v>8</v>
      </c>
    </row>
    <row r="91" spans="1:8">
      <c r="A91" s="48" t="s">
        <v>754</v>
      </c>
      <c r="B91" s="18">
        <v>5</v>
      </c>
      <c r="C91" s="18">
        <v>1</v>
      </c>
      <c r="D91" s="18">
        <v>6</v>
      </c>
      <c r="E91" s="18">
        <v>6</v>
      </c>
    </row>
    <row r="92" spans="1:8">
      <c r="A92" s="48" t="s">
        <v>750</v>
      </c>
      <c r="B92" s="18">
        <v>15</v>
      </c>
      <c r="C92" s="18">
        <v>4</v>
      </c>
      <c r="D92" s="18">
        <v>19</v>
      </c>
      <c r="E92" s="18">
        <v>19</v>
      </c>
    </row>
    <row r="93" spans="1:8">
      <c r="A93" s="48" t="s">
        <v>751</v>
      </c>
      <c r="B93" s="18">
        <v>5</v>
      </c>
      <c r="C93" s="18">
        <v>4</v>
      </c>
      <c r="D93" s="18">
        <v>9</v>
      </c>
      <c r="E93" s="18">
        <v>9</v>
      </c>
    </row>
    <row r="94" spans="1:8">
      <c r="A94" s="48" t="s">
        <v>749</v>
      </c>
      <c r="B94" s="18">
        <v>6</v>
      </c>
      <c r="C94" s="18">
        <v>0</v>
      </c>
      <c r="D94" s="18">
        <v>6</v>
      </c>
      <c r="E94" s="18">
        <v>6</v>
      </c>
      <c r="H94" s="16" t="s">
        <v>956</v>
      </c>
    </row>
    <row r="95" spans="1:8">
      <c r="A95" s="48" t="s">
        <v>104</v>
      </c>
      <c r="B95" s="18">
        <v>43</v>
      </c>
      <c r="C95" s="18">
        <v>24</v>
      </c>
      <c r="D95" s="18">
        <v>67</v>
      </c>
      <c r="E95" s="18">
        <v>67</v>
      </c>
    </row>
    <row r="96" spans="1:8">
      <c r="A96" s="53" t="s">
        <v>30</v>
      </c>
    </row>
    <row r="97" spans="1:1">
      <c r="A97" s="53" t="s">
        <v>173</v>
      </c>
    </row>
    <row r="98" spans="1:1">
      <c r="A98" s="54" t="s">
        <v>174</v>
      </c>
    </row>
    <row r="99" spans="1:1">
      <c r="A99" s="52" t="s">
        <v>175</v>
      </c>
    </row>
    <row r="100" spans="1:1">
      <c r="A100" s="55"/>
    </row>
    <row r="101" spans="1:1">
      <c r="A101" s="52"/>
    </row>
  </sheetData>
  <pageMargins left="0.7" right="0.7" top="0.75" bottom="0.75" header="0.3" footer="0.3"/>
  <pageSetup paperSize="9" orientation="portrait" horizontalDpi="120" verticalDpi="72" r:id="rId1"/>
  <drawing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3038F-C3EA-442D-944F-81B7A6B18443}">
  <dimension ref="A1:W39"/>
  <sheetViews>
    <sheetView zoomScaleNormal="100" workbookViewId="0"/>
  </sheetViews>
  <sheetFormatPr defaultColWidth="9.33203125" defaultRowHeight="13.5"/>
  <cols>
    <col min="1" max="1" width="62.6640625" style="16" customWidth="1"/>
    <col min="2" max="5" width="13.33203125" style="16" customWidth="1"/>
    <col min="6" max="22" width="9.33203125" style="16"/>
    <col min="23" max="23" width="13" style="16" customWidth="1"/>
    <col min="24" max="16384" width="9.33203125" style="16"/>
  </cols>
  <sheetData>
    <row r="1" spans="1:23">
      <c r="A1" s="44" t="s">
        <v>898</v>
      </c>
    </row>
    <row r="2" spans="1:23" ht="17.25" customHeight="1">
      <c r="A2" s="17" t="s">
        <v>1009</v>
      </c>
      <c r="B2" s="17"/>
      <c r="C2" s="17"/>
      <c r="D2" s="17"/>
      <c r="E2" s="17"/>
    </row>
    <row r="3" spans="1:23" ht="17.25">
      <c r="A3" s="45" t="s">
        <v>1070</v>
      </c>
      <c r="B3" s="46"/>
      <c r="C3" s="46"/>
      <c r="D3" s="46"/>
      <c r="E3" s="46"/>
    </row>
    <row r="4" spans="1:23" ht="90.75">
      <c r="A4" s="23" t="s">
        <v>220</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ht="15">
      <c r="A5" s="48" t="s">
        <v>1008</v>
      </c>
      <c r="B5" s="58">
        <v>5977</v>
      </c>
      <c r="C5" s="58">
        <v>12852</v>
      </c>
      <c r="D5" s="58">
        <v>1502</v>
      </c>
      <c r="E5" s="58">
        <v>9062</v>
      </c>
      <c r="F5" s="60">
        <v>10410</v>
      </c>
      <c r="G5" s="60">
        <v>2215</v>
      </c>
      <c r="H5" s="18">
        <v>18187</v>
      </c>
      <c r="I5" s="18">
        <v>3170</v>
      </c>
      <c r="J5" s="18">
        <v>817</v>
      </c>
      <c r="K5" s="18">
        <v>2811</v>
      </c>
      <c r="L5" s="18">
        <v>49205</v>
      </c>
      <c r="M5" s="18">
        <v>1460</v>
      </c>
      <c r="N5" s="18">
        <v>2781</v>
      </c>
      <c r="O5" s="18">
        <v>501</v>
      </c>
      <c r="P5" s="18">
        <v>12552</v>
      </c>
      <c r="Q5" s="18">
        <v>5839</v>
      </c>
      <c r="R5" s="18">
        <v>3128</v>
      </c>
      <c r="S5" s="18">
        <v>706</v>
      </c>
      <c r="T5" s="18">
        <v>134546</v>
      </c>
      <c r="U5" s="18">
        <v>4922</v>
      </c>
      <c r="V5" s="18">
        <v>9485</v>
      </c>
      <c r="W5" s="18">
        <v>31159</v>
      </c>
    </row>
    <row r="6" spans="1:23">
      <c r="A6" s="48" t="s">
        <v>217</v>
      </c>
      <c r="B6" s="61" t="s">
        <v>185</v>
      </c>
      <c r="C6" s="61" t="s">
        <v>186</v>
      </c>
      <c r="D6" s="61" t="s">
        <v>187</v>
      </c>
      <c r="E6" s="61" t="s">
        <v>188</v>
      </c>
      <c r="F6" s="61" t="s">
        <v>189</v>
      </c>
      <c r="G6" s="61" t="s">
        <v>190</v>
      </c>
      <c r="H6" s="61" t="s">
        <v>191</v>
      </c>
      <c r="I6" s="61" t="s">
        <v>192</v>
      </c>
      <c r="J6" s="61" t="s">
        <v>193</v>
      </c>
      <c r="K6" s="61" t="s">
        <v>194</v>
      </c>
      <c r="L6" s="61" t="s">
        <v>195</v>
      </c>
      <c r="M6" s="61" t="s">
        <v>196</v>
      </c>
      <c r="N6" s="61" t="s">
        <v>197</v>
      </c>
      <c r="O6" s="61" t="s">
        <v>198</v>
      </c>
      <c r="P6" s="61" t="s">
        <v>199</v>
      </c>
      <c r="Q6" s="61" t="s">
        <v>200</v>
      </c>
      <c r="R6" s="61" t="s">
        <v>201</v>
      </c>
      <c r="S6" s="61" t="s">
        <v>202</v>
      </c>
      <c r="T6" s="61" t="s">
        <v>203</v>
      </c>
      <c r="U6" s="61" t="s">
        <v>204</v>
      </c>
      <c r="V6" s="61" t="s">
        <v>205</v>
      </c>
      <c r="W6" s="135" t="s">
        <v>979</v>
      </c>
    </row>
    <row r="7" spans="1:23">
      <c r="A7" s="18" t="s">
        <v>991</v>
      </c>
      <c r="B7" s="123">
        <v>670</v>
      </c>
      <c r="C7" s="123">
        <v>5170</v>
      </c>
      <c r="D7" s="123">
        <v>1107</v>
      </c>
      <c r="E7" s="123">
        <v>7685</v>
      </c>
      <c r="F7" s="123">
        <v>7604</v>
      </c>
      <c r="G7" s="123">
        <v>1392</v>
      </c>
      <c r="H7" s="123">
        <v>10804</v>
      </c>
      <c r="I7" s="123">
        <v>2462</v>
      </c>
      <c r="J7" s="123">
        <v>616</v>
      </c>
      <c r="K7" s="123">
        <v>1773</v>
      </c>
      <c r="L7" s="123">
        <v>44322</v>
      </c>
      <c r="M7" s="123">
        <v>978</v>
      </c>
      <c r="N7" s="123">
        <v>469</v>
      </c>
      <c r="O7" s="123">
        <v>249</v>
      </c>
      <c r="P7" s="123">
        <v>8293</v>
      </c>
      <c r="Q7" s="123">
        <v>542</v>
      </c>
      <c r="R7" s="123">
        <v>2793</v>
      </c>
      <c r="S7" s="123">
        <v>475</v>
      </c>
      <c r="T7" s="123">
        <v>90243</v>
      </c>
      <c r="U7" s="123">
        <v>3962</v>
      </c>
      <c r="V7" s="123">
        <v>8395</v>
      </c>
      <c r="W7" s="18">
        <v>9642</v>
      </c>
    </row>
    <row r="8" spans="1:23">
      <c r="A8" s="48" t="s">
        <v>982</v>
      </c>
      <c r="B8" s="123">
        <v>5</v>
      </c>
      <c r="C8" s="123">
        <v>1704</v>
      </c>
      <c r="D8" s="123">
        <v>10</v>
      </c>
      <c r="E8" s="123">
        <v>96</v>
      </c>
      <c r="F8" s="123">
        <v>25</v>
      </c>
      <c r="G8" s="123">
        <v>40</v>
      </c>
      <c r="H8" s="123">
        <v>1261</v>
      </c>
      <c r="I8" s="123">
        <v>47</v>
      </c>
      <c r="J8" s="123">
        <v>5</v>
      </c>
      <c r="K8" s="123">
        <v>42</v>
      </c>
      <c r="L8" s="123">
        <v>116</v>
      </c>
      <c r="M8" s="123">
        <v>11</v>
      </c>
      <c r="N8" s="123">
        <v>5</v>
      </c>
      <c r="O8" s="123" t="s">
        <v>960</v>
      </c>
      <c r="P8" s="123">
        <v>201</v>
      </c>
      <c r="Q8" s="123">
        <v>9</v>
      </c>
      <c r="R8" s="123">
        <v>11</v>
      </c>
      <c r="S8" s="123">
        <v>0</v>
      </c>
      <c r="T8" s="123">
        <v>9052</v>
      </c>
      <c r="U8" s="123">
        <v>44</v>
      </c>
      <c r="V8" s="123">
        <v>9</v>
      </c>
      <c r="W8" s="18">
        <v>11797</v>
      </c>
    </row>
    <row r="9" spans="1:23">
      <c r="A9" s="48" t="s">
        <v>983</v>
      </c>
      <c r="B9" s="123">
        <v>12</v>
      </c>
      <c r="C9" s="123">
        <v>2250</v>
      </c>
      <c r="D9" s="123">
        <v>15</v>
      </c>
      <c r="E9" s="123">
        <v>105</v>
      </c>
      <c r="F9" s="123">
        <v>69</v>
      </c>
      <c r="G9" s="123">
        <v>34</v>
      </c>
      <c r="H9" s="123">
        <v>1556</v>
      </c>
      <c r="I9" s="123">
        <v>211</v>
      </c>
      <c r="J9" s="123">
        <v>10</v>
      </c>
      <c r="K9" s="123">
        <v>58</v>
      </c>
      <c r="L9" s="123">
        <v>93</v>
      </c>
      <c r="M9" s="123">
        <v>15</v>
      </c>
      <c r="N9" s="123">
        <v>9</v>
      </c>
      <c r="O9" s="123" t="s">
        <v>960</v>
      </c>
      <c r="P9" s="123">
        <v>250</v>
      </c>
      <c r="Q9" s="123">
        <v>26</v>
      </c>
      <c r="R9" s="123">
        <v>12</v>
      </c>
      <c r="S9" s="123">
        <v>0</v>
      </c>
      <c r="T9" s="123">
        <v>8554</v>
      </c>
      <c r="U9" s="123">
        <v>58</v>
      </c>
      <c r="V9" s="123">
        <v>24</v>
      </c>
      <c r="W9" s="18">
        <v>6663</v>
      </c>
    </row>
    <row r="10" spans="1:23">
      <c r="A10" s="48" t="s">
        <v>984</v>
      </c>
      <c r="B10" s="123">
        <v>489</v>
      </c>
      <c r="C10" s="123">
        <v>1495</v>
      </c>
      <c r="D10" s="123">
        <v>55</v>
      </c>
      <c r="E10" s="123">
        <v>224</v>
      </c>
      <c r="F10" s="123">
        <v>210</v>
      </c>
      <c r="G10" s="123">
        <v>172</v>
      </c>
      <c r="H10" s="123">
        <v>1143</v>
      </c>
      <c r="I10" s="123">
        <v>199</v>
      </c>
      <c r="J10" s="123" t="s">
        <v>960</v>
      </c>
      <c r="K10" s="123">
        <v>224</v>
      </c>
      <c r="L10" s="123">
        <v>1116</v>
      </c>
      <c r="M10" s="123">
        <v>13</v>
      </c>
      <c r="N10" s="123">
        <v>14</v>
      </c>
      <c r="O10" s="123">
        <v>5</v>
      </c>
      <c r="P10" s="123">
        <v>911</v>
      </c>
      <c r="Q10" s="123">
        <v>215</v>
      </c>
      <c r="R10" s="123">
        <v>25</v>
      </c>
      <c r="S10" s="123">
        <v>24</v>
      </c>
      <c r="T10" s="123">
        <v>5468</v>
      </c>
      <c r="U10" s="123">
        <v>111</v>
      </c>
      <c r="V10" s="123">
        <v>139</v>
      </c>
      <c r="W10" s="18">
        <v>584</v>
      </c>
    </row>
    <row r="11" spans="1:23">
      <c r="A11" s="60" t="s">
        <v>1082</v>
      </c>
      <c r="B11" s="123">
        <v>2345</v>
      </c>
      <c r="C11" s="123">
        <v>31</v>
      </c>
      <c r="D11" s="123">
        <v>50</v>
      </c>
      <c r="E11" s="123">
        <v>8</v>
      </c>
      <c r="F11" s="123">
        <v>9</v>
      </c>
      <c r="G11" s="123">
        <v>6</v>
      </c>
      <c r="H11" s="123">
        <v>28</v>
      </c>
      <c r="I11" s="123" t="s">
        <v>960</v>
      </c>
      <c r="J11" s="123" t="s">
        <v>960</v>
      </c>
      <c r="K11" s="123">
        <v>5</v>
      </c>
      <c r="L11" s="123">
        <v>15</v>
      </c>
      <c r="M11" s="123">
        <v>4</v>
      </c>
      <c r="N11" s="123">
        <v>1897</v>
      </c>
      <c r="O11" s="123">
        <v>5</v>
      </c>
      <c r="P11" s="123">
        <v>10</v>
      </c>
      <c r="Q11" s="123">
        <v>3783</v>
      </c>
      <c r="R11" s="123" t="s">
        <v>960</v>
      </c>
      <c r="S11" s="123">
        <v>0</v>
      </c>
      <c r="T11" s="123">
        <v>188</v>
      </c>
      <c r="U11" s="123">
        <v>14</v>
      </c>
      <c r="V11" s="123">
        <v>11</v>
      </c>
      <c r="W11" s="18">
        <v>45</v>
      </c>
    </row>
    <row r="12" spans="1:23" ht="14.45" customHeight="1">
      <c r="A12" s="71" t="s">
        <v>1081</v>
      </c>
      <c r="B12" s="123">
        <v>107</v>
      </c>
      <c r="C12" s="123">
        <v>375</v>
      </c>
      <c r="D12" s="123">
        <v>42</v>
      </c>
      <c r="E12" s="123">
        <v>143</v>
      </c>
      <c r="F12" s="123">
        <v>61</v>
      </c>
      <c r="G12" s="123">
        <v>15</v>
      </c>
      <c r="H12" s="123">
        <v>164</v>
      </c>
      <c r="I12" s="123" t="s">
        <v>960</v>
      </c>
      <c r="J12" s="123">
        <v>4</v>
      </c>
      <c r="K12" s="123">
        <v>6</v>
      </c>
      <c r="L12" s="123">
        <v>558</v>
      </c>
      <c r="M12" s="123">
        <v>15</v>
      </c>
      <c r="N12" s="123">
        <v>69</v>
      </c>
      <c r="O12" s="123" t="s">
        <v>960</v>
      </c>
      <c r="P12" s="123">
        <v>249</v>
      </c>
      <c r="Q12" s="123">
        <v>56</v>
      </c>
      <c r="R12" s="123">
        <v>87</v>
      </c>
      <c r="S12" s="123" t="s">
        <v>960</v>
      </c>
      <c r="T12" s="123">
        <v>4026</v>
      </c>
      <c r="U12" s="123">
        <v>33</v>
      </c>
      <c r="V12" s="123">
        <v>16</v>
      </c>
      <c r="W12" s="18">
        <v>138</v>
      </c>
    </row>
    <row r="13" spans="1:23">
      <c r="A13" s="60" t="s">
        <v>210</v>
      </c>
      <c r="B13" s="123">
        <v>121</v>
      </c>
      <c r="C13" s="123">
        <v>189</v>
      </c>
      <c r="D13" s="123">
        <v>23</v>
      </c>
      <c r="E13" s="123">
        <v>139</v>
      </c>
      <c r="F13" s="123">
        <v>454</v>
      </c>
      <c r="G13" s="123">
        <v>93</v>
      </c>
      <c r="H13" s="123">
        <v>376</v>
      </c>
      <c r="I13" s="123">
        <v>48</v>
      </c>
      <c r="J13" s="123" t="s">
        <v>960</v>
      </c>
      <c r="K13" s="123">
        <v>110</v>
      </c>
      <c r="L13" s="123">
        <v>826</v>
      </c>
      <c r="M13" s="123">
        <v>11</v>
      </c>
      <c r="N13" s="123">
        <v>31</v>
      </c>
      <c r="O13" s="123">
        <v>13</v>
      </c>
      <c r="P13" s="123">
        <v>426</v>
      </c>
      <c r="Q13" s="123">
        <v>20</v>
      </c>
      <c r="R13" s="123">
        <v>21</v>
      </c>
      <c r="S13" s="123">
        <v>58</v>
      </c>
      <c r="T13" s="123">
        <v>1697</v>
      </c>
      <c r="U13" s="123">
        <v>98</v>
      </c>
      <c r="V13" s="123">
        <v>261</v>
      </c>
      <c r="W13" s="18">
        <v>18</v>
      </c>
    </row>
    <row r="14" spans="1:23">
      <c r="A14" s="60" t="s">
        <v>985</v>
      </c>
      <c r="B14" s="123">
        <v>10</v>
      </c>
      <c r="C14" s="123">
        <v>86</v>
      </c>
      <c r="D14" s="123">
        <v>12</v>
      </c>
      <c r="E14" s="123">
        <v>74</v>
      </c>
      <c r="F14" s="123">
        <v>35</v>
      </c>
      <c r="G14" s="123">
        <v>19</v>
      </c>
      <c r="H14" s="123">
        <v>110</v>
      </c>
      <c r="I14" s="123">
        <v>43</v>
      </c>
      <c r="J14" s="123">
        <v>4</v>
      </c>
      <c r="K14" s="123">
        <v>297</v>
      </c>
      <c r="L14" s="123">
        <v>28</v>
      </c>
      <c r="M14" s="123">
        <v>16</v>
      </c>
      <c r="N14" s="123">
        <v>9</v>
      </c>
      <c r="O14" s="123" t="s">
        <v>960</v>
      </c>
      <c r="P14" s="123">
        <v>421</v>
      </c>
      <c r="Q14" s="123">
        <v>26</v>
      </c>
      <c r="R14" s="123">
        <v>6</v>
      </c>
      <c r="S14" s="123" t="s">
        <v>960</v>
      </c>
      <c r="T14" s="123">
        <v>2492</v>
      </c>
      <c r="U14" s="123">
        <v>42</v>
      </c>
      <c r="V14" s="123">
        <v>8</v>
      </c>
      <c r="W14" s="18">
        <v>303</v>
      </c>
    </row>
    <row r="15" spans="1:23">
      <c r="A15" s="60" t="s">
        <v>986</v>
      </c>
      <c r="B15" s="123">
        <v>601</v>
      </c>
      <c r="C15" s="123">
        <v>77</v>
      </c>
      <c r="D15" s="123">
        <v>46</v>
      </c>
      <c r="E15" s="123">
        <v>34</v>
      </c>
      <c r="F15" s="123">
        <v>187</v>
      </c>
      <c r="G15" s="123">
        <v>57</v>
      </c>
      <c r="H15" s="123">
        <v>158</v>
      </c>
      <c r="I15" s="123" t="s">
        <v>960</v>
      </c>
      <c r="J15" s="123">
        <v>6</v>
      </c>
      <c r="K15" s="123" t="s">
        <v>960</v>
      </c>
      <c r="L15" s="123">
        <v>101</v>
      </c>
      <c r="M15" s="123">
        <v>15</v>
      </c>
      <c r="N15" s="123">
        <v>61</v>
      </c>
      <c r="O15" s="123">
        <v>33</v>
      </c>
      <c r="P15" s="123">
        <v>5</v>
      </c>
      <c r="Q15" s="123">
        <v>231</v>
      </c>
      <c r="R15" s="123">
        <v>28</v>
      </c>
      <c r="S15" s="123">
        <v>20</v>
      </c>
      <c r="T15" s="123">
        <v>942</v>
      </c>
      <c r="U15" s="123">
        <v>32</v>
      </c>
      <c r="V15" s="123">
        <v>25</v>
      </c>
      <c r="W15" s="18">
        <v>17</v>
      </c>
    </row>
    <row r="16" spans="1:23">
      <c r="A16" s="60" t="s">
        <v>987</v>
      </c>
      <c r="B16" s="123" t="s">
        <v>960</v>
      </c>
      <c r="C16" s="123">
        <v>93</v>
      </c>
      <c r="D16" s="123">
        <v>4</v>
      </c>
      <c r="E16" s="123">
        <v>79</v>
      </c>
      <c r="F16" s="123">
        <v>14</v>
      </c>
      <c r="G16" s="123">
        <v>8</v>
      </c>
      <c r="H16" s="123">
        <v>79</v>
      </c>
      <c r="I16" s="123">
        <v>30</v>
      </c>
      <c r="J16" s="123" t="s">
        <v>960</v>
      </c>
      <c r="K16" s="123">
        <v>20</v>
      </c>
      <c r="L16" s="123">
        <v>22</v>
      </c>
      <c r="M16" s="123">
        <v>7</v>
      </c>
      <c r="N16" s="123">
        <v>4</v>
      </c>
      <c r="O16" s="123" t="s">
        <v>960</v>
      </c>
      <c r="P16" s="123">
        <v>79</v>
      </c>
      <c r="Q16" s="123">
        <v>5</v>
      </c>
      <c r="R16" s="123">
        <v>5</v>
      </c>
      <c r="S16" s="123" t="s">
        <v>960</v>
      </c>
      <c r="T16" s="123">
        <v>1490</v>
      </c>
      <c r="U16" s="123">
        <v>26</v>
      </c>
      <c r="V16" s="123">
        <v>6</v>
      </c>
      <c r="W16" s="18">
        <v>148</v>
      </c>
    </row>
    <row r="17" spans="1:23">
      <c r="A17" s="60" t="s">
        <v>988</v>
      </c>
      <c r="B17" s="123">
        <v>11</v>
      </c>
      <c r="C17" s="123">
        <v>35</v>
      </c>
      <c r="D17" s="123">
        <v>7</v>
      </c>
      <c r="E17" s="123">
        <v>10</v>
      </c>
      <c r="F17" s="123">
        <v>95</v>
      </c>
      <c r="G17" s="123">
        <v>8</v>
      </c>
      <c r="H17" s="123">
        <v>145</v>
      </c>
      <c r="I17" s="123">
        <v>12</v>
      </c>
      <c r="J17" s="123" t="s">
        <v>960</v>
      </c>
      <c r="K17" s="123">
        <v>6</v>
      </c>
      <c r="L17" s="123">
        <v>168</v>
      </c>
      <c r="M17" s="123">
        <v>14</v>
      </c>
      <c r="N17" s="123">
        <v>7</v>
      </c>
      <c r="O17" s="123" t="s">
        <v>960</v>
      </c>
      <c r="P17" s="123">
        <v>251</v>
      </c>
      <c r="Q17" s="123">
        <v>12</v>
      </c>
      <c r="R17" s="123">
        <v>4</v>
      </c>
      <c r="S17" s="123">
        <v>5</v>
      </c>
      <c r="T17" s="123">
        <v>1001</v>
      </c>
      <c r="U17" s="123">
        <v>17</v>
      </c>
      <c r="V17" s="123">
        <v>13</v>
      </c>
      <c r="W17" s="18">
        <v>105</v>
      </c>
    </row>
    <row r="18" spans="1:23">
      <c r="A18" s="60" t="s">
        <v>1083</v>
      </c>
      <c r="B18" s="123">
        <v>552</v>
      </c>
      <c r="C18" s="123">
        <v>17</v>
      </c>
      <c r="D18" s="123">
        <v>8</v>
      </c>
      <c r="E18" s="123">
        <v>28</v>
      </c>
      <c r="F18" s="123">
        <v>224</v>
      </c>
      <c r="G18" s="123">
        <v>15</v>
      </c>
      <c r="H18" s="123">
        <v>48</v>
      </c>
      <c r="I18" s="123">
        <v>5</v>
      </c>
      <c r="J18" s="123">
        <v>4</v>
      </c>
      <c r="K18" s="123">
        <v>18</v>
      </c>
      <c r="L18" s="123">
        <v>309</v>
      </c>
      <c r="M18" s="123">
        <v>4</v>
      </c>
      <c r="N18" s="123" t="s">
        <v>960</v>
      </c>
      <c r="O18" s="123">
        <v>4</v>
      </c>
      <c r="P18" s="123">
        <v>45</v>
      </c>
      <c r="Q18" s="123">
        <v>96</v>
      </c>
      <c r="R18" s="123">
        <v>12</v>
      </c>
      <c r="S18" s="123">
        <v>27</v>
      </c>
      <c r="T18" s="123">
        <v>454</v>
      </c>
      <c r="U18" s="123">
        <v>7</v>
      </c>
      <c r="V18" s="123">
        <v>18</v>
      </c>
      <c r="W18" s="18">
        <v>5</v>
      </c>
    </row>
    <row r="19" spans="1:23">
      <c r="A19" s="60" t="s">
        <v>212</v>
      </c>
      <c r="B19" s="123">
        <v>130</v>
      </c>
      <c r="C19" s="123">
        <v>80</v>
      </c>
      <c r="D19" s="123">
        <v>6</v>
      </c>
      <c r="E19" s="123">
        <v>33</v>
      </c>
      <c r="F19" s="123">
        <v>40</v>
      </c>
      <c r="G19" s="123">
        <v>14</v>
      </c>
      <c r="H19" s="123">
        <v>125</v>
      </c>
      <c r="I19" s="123">
        <v>18</v>
      </c>
      <c r="J19" s="123">
        <v>6</v>
      </c>
      <c r="K19" s="123">
        <v>9</v>
      </c>
      <c r="L19" s="123">
        <v>155</v>
      </c>
      <c r="M19" s="123">
        <v>16</v>
      </c>
      <c r="N19" s="123">
        <v>11</v>
      </c>
      <c r="O19" s="123" t="s">
        <v>960</v>
      </c>
      <c r="P19" s="123">
        <v>642</v>
      </c>
      <c r="Q19" s="123">
        <v>42</v>
      </c>
      <c r="R19" s="123" t="s">
        <v>960</v>
      </c>
      <c r="S19" s="123">
        <v>0</v>
      </c>
      <c r="T19" s="123">
        <v>487</v>
      </c>
      <c r="U19" s="123">
        <v>15</v>
      </c>
      <c r="V19" s="123">
        <v>26</v>
      </c>
      <c r="W19" s="18">
        <v>24</v>
      </c>
    </row>
    <row r="20" spans="1:23">
      <c r="A20" s="60" t="s">
        <v>1086</v>
      </c>
      <c r="B20" s="123">
        <v>20</v>
      </c>
      <c r="C20" s="123">
        <v>65</v>
      </c>
      <c r="D20" s="123">
        <v>5</v>
      </c>
      <c r="E20" s="123">
        <v>64</v>
      </c>
      <c r="F20" s="123">
        <v>76</v>
      </c>
      <c r="G20" s="123">
        <v>5</v>
      </c>
      <c r="H20" s="123">
        <v>64</v>
      </c>
      <c r="I20" s="123" t="s">
        <v>960</v>
      </c>
      <c r="J20" s="123" t="s">
        <v>960</v>
      </c>
      <c r="K20" s="123">
        <v>5</v>
      </c>
      <c r="L20" s="123">
        <v>229</v>
      </c>
      <c r="M20" s="123" t="s">
        <v>960</v>
      </c>
      <c r="N20" s="123">
        <v>11</v>
      </c>
      <c r="O20" s="123">
        <v>0</v>
      </c>
      <c r="P20" s="123">
        <v>48</v>
      </c>
      <c r="Q20" s="123">
        <v>63</v>
      </c>
      <c r="R20" s="123">
        <v>0</v>
      </c>
      <c r="S20" s="123" t="s">
        <v>960</v>
      </c>
      <c r="T20" s="123">
        <v>849</v>
      </c>
      <c r="U20" s="123">
        <v>25</v>
      </c>
      <c r="V20" s="123">
        <v>103</v>
      </c>
      <c r="W20" s="18">
        <v>9</v>
      </c>
    </row>
    <row r="21" spans="1:23" ht="14.45" customHeight="1">
      <c r="A21" s="71" t="s">
        <v>1084</v>
      </c>
      <c r="B21" s="123">
        <v>12</v>
      </c>
      <c r="C21" s="123">
        <v>79</v>
      </c>
      <c r="D21" s="123">
        <v>8</v>
      </c>
      <c r="E21" s="123">
        <v>40</v>
      </c>
      <c r="F21" s="123">
        <v>23</v>
      </c>
      <c r="G21" s="123">
        <v>19</v>
      </c>
      <c r="H21" s="123">
        <v>82</v>
      </c>
      <c r="I21" s="123">
        <v>29</v>
      </c>
      <c r="J21" s="123" t="s">
        <v>960</v>
      </c>
      <c r="K21" s="123">
        <v>22</v>
      </c>
      <c r="L21" s="123">
        <v>67</v>
      </c>
      <c r="M21" s="123">
        <v>4</v>
      </c>
      <c r="N21" s="123">
        <v>8</v>
      </c>
      <c r="O21" s="123">
        <v>0</v>
      </c>
      <c r="P21" s="123">
        <v>54</v>
      </c>
      <c r="Q21" s="123">
        <v>10</v>
      </c>
      <c r="R21" s="123" t="s">
        <v>960</v>
      </c>
      <c r="S21" s="123" t="s">
        <v>960</v>
      </c>
      <c r="T21" s="123">
        <v>531</v>
      </c>
      <c r="U21" s="123">
        <v>12</v>
      </c>
      <c r="V21" s="123">
        <v>16</v>
      </c>
      <c r="W21" s="18">
        <v>43</v>
      </c>
    </row>
    <row r="22" spans="1:23">
      <c r="A22" s="71" t="s">
        <v>232</v>
      </c>
      <c r="B22" s="123">
        <v>9</v>
      </c>
      <c r="C22" s="123">
        <v>142</v>
      </c>
      <c r="D22" s="123" t="s">
        <v>960</v>
      </c>
      <c r="E22" s="123">
        <v>18</v>
      </c>
      <c r="F22" s="123">
        <v>16</v>
      </c>
      <c r="G22" s="123">
        <v>22</v>
      </c>
      <c r="H22" s="123">
        <v>140</v>
      </c>
      <c r="I22" s="123">
        <v>14</v>
      </c>
      <c r="J22" s="123">
        <v>19</v>
      </c>
      <c r="K22" s="123">
        <v>21</v>
      </c>
      <c r="L22" s="123">
        <v>72</v>
      </c>
      <c r="M22" s="123">
        <v>32</v>
      </c>
      <c r="N22" s="123">
        <v>4</v>
      </c>
      <c r="O22" s="123" t="s">
        <v>960</v>
      </c>
      <c r="P22" s="123">
        <v>89</v>
      </c>
      <c r="Q22" s="123">
        <v>8</v>
      </c>
      <c r="R22" s="123" t="s">
        <v>960</v>
      </c>
      <c r="S22" s="123">
        <v>4</v>
      </c>
      <c r="T22" s="123">
        <v>359</v>
      </c>
      <c r="U22" s="123">
        <v>14</v>
      </c>
      <c r="V22" s="123">
        <v>15</v>
      </c>
      <c r="W22" s="18">
        <v>44</v>
      </c>
    </row>
    <row r="23" spans="1:23">
      <c r="A23" s="71" t="s">
        <v>1085</v>
      </c>
      <c r="B23" s="123">
        <v>41</v>
      </c>
      <c r="C23" s="123">
        <v>41</v>
      </c>
      <c r="D23" s="123">
        <v>6</v>
      </c>
      <c r="E23" s="123">
        <v>13</v>
      </c>
      <c r="F23" s="123">
        <v>88</v>
      </c>
      <c r="G23" s="123">
        <v>20</v>
      </c>
      <c r="H23" s="123">
        <v>117</v>
      </c>
      <c r="I23" s="123" t="s">
        <v>960</v>
      </c>
      <c r="J23" s="123">
        <v>5</v>
      </c>
      <c r="K23" s="123">
        <v>15</v>
      </c>
      <c r="L23" s="123">
        <v>62</v>
      </c>
      <c r="M23" s="123">
        <v>10</v>
      </c>
      <c r="N23" s="123">
        <v>10</v>
      </c>
      <c r="O23" s="123" t="s">
        <v>960</v>
      </c>
      <c r="P23" s="123">
        <v>38</v>
      </c>
      <c r="Q23" s="123">
        <v>34</v>
      </c>
      <c r="R23" s="123">
        <v>16</v>
      </c>
      <c r="S23" s="123">
        <v>13</v>
      </c>
      <c r="T23" s="123">
        <v>368</v>
      </c>
      <c r="U23" s="123">
        <v>22</v>
      </c>
      <c r="V23" s="123">
        <v>14</v>
      </c>
      <c r="W23" s="18">
        <v>12</v>
      </c>
    </row>
    <row r="24" spans="1:23" ht="27">
      <c r="A24" s="71" t="s">
        <v>1080</v>
      </c>
      <c r="B24" s="123">
        <v>6</v>
      </c>
      <c r="C24" s="123">
        <v>44</v>
      </c>
      <c r="D24" s="123">
        <v>4</v>
      </c>
      <c r="E24" s="123">
        <v>24</v>
      </c>
      <c r="F24" s="123">
        <v>35</v>
      </c>
      <c r="G24" s="123">
        <v>11</v>
      </c>
      <c r="H24" s="123">
        <v>84</v>
      </c>
      <c r="I24" s="123" t="s">
        <v>960</v>
      </c>
      <c r="J24" s="123">
        <v>6</v>
      </c>
      <c r="K24" s="123">
        <v>7</v>
      </c>
      <c r="L24" s="123">
        <v>100</v>
      </c>
      <c r="M24" s="123">
        <v>7</v>
      </c>
      <c r="N24" s="123">
        <v>22</v>
      </c>
      <c r="O24" s="123">
        <v>0</v>
      </c>
      <c r="P24" s="123">
        <v>34</v>
      </c>
      <c r="Q24" s="123">
        <v>29</v>
      </c>
      <c r="R24" s="123" t="s">
        <v>960</v>
      </c>
      <c r="S24" s="123" t="s">
        <v>960</v>
      </c>
      <c r="T24" s="123">
        <v>402</v>
      </c>
      <c r="U24" s="123">
        <v>24</v>
      </c>
      <c r="V24" s="123">
        <v>42</v>
      </c>
      <c r="W24" s="18">
        <v>32</v>
      </c>
    </row>
    <row r="25" spans="1:23">
      <c r="A25" s="60" t="s">
        <v>989</v>
      </c>
      <c r="B25" s="123">
        <v>4</v>
      </c>
      <c r="C25" s="123">
        <v>30</v>
      </c>
      <c r="D25" s="123" t="s">
        <v>960</v>
      </c>
      <c r="E25" s="123">
        <v>19</v>
      </c>
      <c r="F25" s="123">
        <v>11</v>
      </c>
      <c r="G25" s="123">
        <v>31</v>
      </c>
      <c r="H25" s="123">
        <v>124</v>
      </c>
      <c r="I25" s="123" t="s">
        <v>960</v>
      </c>
      <c r="J25" s="123">
        <v>23</v>
      </c>
      <c r="K25" s="123" t="s">
        <v>960</v>
      </c>
      <c r="L25" s="123">
        <v>49</v>
      </c>
      <c r="M25" s="123">
        <v>41</v>
      </c>
      <c r="N25" s="123" t="s">
        <v>960</v>
      </c>
      <c r="O25" s="123" t="s">
        <v>960</v>
      </c>
      <c r="P25" s="123">
        <v>12</v>
      </c>
      <c r="Q25" s="123">
        <v>4</v>
      </c>
      <c r="R25" s="123">
        <v>5</v>
      </c>
      <c r="S25" s="123">
        <v>0</v>
      </c>
      <c r="T25" s="123">
        <v>439</v>
      </c>
      <c r="U25" s="123">
        <v>20</v>
      </c>
      <c r="V25" s="123">
        <v>22</v>
      </c>
      <c r="W25" s="18">
        <v>75</v>
      </c>
    </row>
    <row r="26" spans="1:23">
      <c r="A26" s="60" t="s">
        <v>990</v>
      </c>
      <c r="B26" s="123" t="s">
        <v>960</v>
      </c>
      <c r="C26" s="123">
        <v>47</v>
      </c>
      <c r="D26" s="123">
        <v>5</v>
      </c>
      <c r="E26" s="123">
        <v>5</v>
      </c>
      <c r="F26" s="123">
        <v>11</v>
      </c>
      <c r="G26" s="123">
        <v>7</v>
      </c>
      <c r="H26" s="123">
        <v>41</v>
      </c>
      <c r="I26" s="123" t="s">
        <v>960</v>
      </c>
      <c r="J26" s="123" t="s">
        <v>960</v>
      </c>
      <c r="K26" s="123">
        <v>41</v>
      </c>
      <c r="L26" s="123">
        <v>5</v>
      </c>
      <c r="M26" s="123" t="s">
        <v>960</v>
      </c>
      <c r="N26" s="123" t="s">
        <v>960</v>
      </c>
      <c r="O26" s="123" t="s">
        <v>960</v>
      </c>
      <c r="P26" s="123">
        <v>24</v>
      </c>
      <c r="Q26" s="123">
        <v>10</v>
      </c>
      <c r="R26" s="123" t="s">
        <v>960</v>
      </c>
      <c r="S26" s="123">
        <v>0</v>
      </c>
      <c r="T26" s="123">
        <v>244</v>
      </c>
      <c r="U26" s="123">
        <v>17</v>
      </c>
      <c r="V26" s="123" t="s">
        <v>960</v>
      </c>
      <c r="W26" s="18">
        <v>220</v>
      </c>
    </row>
    <row r="27" spans="1:23">
      <c r="A27" s="60" t="s">
        <v>213</v>
      </c>
      <c r="B27" s="123">
        <v>830</v>
      </c>
      <c r="C27" s="123">
        <v>802</v>
      </c>
      <c r="D27" s="123">
        <v>87</v>
      </c>
      <c r="E27" s="123">
        <v>221</v>
      </c>
      <c r="F27" s="123">
        <v>1123</v>
      </c>
      <c r="G27" s="123">
        <v>227</v>
      </c>
      <c r="H27" s="123">
        <v>1538</v>
      </c>
      <c r="I27" s="123">
        <v>37</v>
      </c>
      <c r="J27" s="123">
        <v>96</v>
      </c>
      <c r="K27" s="123">
        <v>127</v>
      </c>
      <c r="L27" s="123">
        <v>792</v>
      </c>
      <c r="M27" s="123">
        <v>245</v>
      </c>
      <c r="N27" s="123">
        <v>136</v>
      </c>
      <c r="O27" s="123">
        <v>173</v>
      </c>
      <c r="P27" s="123">
        <v>470</v>
      </c>
      <c r="Q27" s="123">
        <v>618</v>
      </c>
      <c r="R27" s="123">
        <v>89</v>
      </c>
      <c r="S27" s="123">
        <v>71</v>
      </c>
      <c r="T27" s="123">
        <v>5260</v>
      </c>
      <c r="U27" s="123">
        <v>329</v>
      </c>
      <c r="V27" s="123">
        <v>321</v>
      </c>
      <c r="W27" s="18">
        <v>1235</v>
      </c>
    </row>
    <row r="28" spans="1:23">
      <c r="A28" s="60" t="s">
        <v>992</v>
      </c>
      <c r="B28" s="123">
        <v>746</v>
      </c>
      <c r="C28" s="123">
        <v>644</v>
      </c>
      <c r="D28" s="123">
        <v>96</v>
      </c>
      <c r="E28" s="123">
        <v>691</v>
      </c>
      <c r="F28" s="123">
        <v>756</v>
      </c>
      <c r="G28" s="123">
        <v>172</v>
      </c>
      <c r="H28" s="123">
        <v>2592</v>
      </c>
      <c r="I28" s="123">
        <v>42</v>
      </c>
      <c r="J28" s="123">
        <v>154</v>
      </c>
      <c r="K28" s="123">
        <v>235</v>
      </c>
      <c r="L28" s="123">
        <v>9410</v>
      </c>
      <c r="M28" s="123">
        <v>127</v>
      </c>
      <c r="N28" s="123">
        <v>226</v>
      </c>
      <c r="O28" s="123">
        <v>75</v>
      </c>
      <c r="P28" s="123">
        <v>943</v>
      </c>
      <c r="Q28" s="123">
        <v>403</v>
      </c>
      <c r="R28" s="123">
        <v>238</v>
      </c>
      <c r="S28" s="123">
        <v>68</v>
      </c>
      <c r="T28" s="123">
        <v>12118</v>
      </c>
      <c r="U28" s="123">
        <v>481</v>
      </c>
      <c r="V28" s="123">
        <v>3230</v>
      </c>
      <c r="W28" s="18">
        <v>1643</v>
      </c>
    </row>
    <row r="29" spans="1:23">
      <c r="A29" s="60" t="s">
        <v>215</v>
      </c>
      <c r="B29" s="123">
        <v>741</v>
      </c>
      <c r="C29" s="123">
        <v>3306</v>
      </c>
      <c r="D29" s="123">
        <v>267</v>
      </c>
      <c r="E29" s="123">
        <v>3715</v>
      </c>
      <c r="F29" s="123">
        <v>3973</v>
      </c>
      <c r="G29" s="123">
        <v>165</v>
      </c>
      <c r="H29" s="123">
        <v>4968</v>
      </c>
      <c r="I29" s="123">
        <v>189</v>
      </c>
      <c r="J29" s="123">
        <v>61</v>
      </c>
      <c r="K29" s="123">
        <v>375</v>
      </c>
      <c r="L29" s="123">
        <v>11515</v>
      </c>
      <c r="M29" s="123">
        <v>102</v>
      </c>
      <c r="N29" s="123">
        <v>776</v>
      </c>
      <c r="O29" s="123">
        <v>94</v>
      </c>
      <c r="P29" s="123">
        <v>3613</v>
      </c>
      <c r="Q29" s="123">
        <v>3411</v>
      </c>
      <c r="R29" s="123">
        <v>40</v>
      </c>
      <c r="S29" s="123">
        <v>70</v>
      </c>
      <c r="T29" s="123">
        <v>49427</v>
      </c>
      <c r="U29" s="123">
        <v>1527</v>
      </c>
      <c r="V29" s="123">
        <v>4984</v>
      </c>
      <c r="W29" s="18">
        <v>167</v>
      </c>
    </row>
    <row r="30" spans="1:23">
      <c r="A30" s="60" t="s">
        <v>216</v>
      </c>
      <c r="B30" s="123">
        <v>245</v>
      </c>
      <c r="C30" s="123">
        <v>78</v>
      </c>
      <c r="D30" s="123">
        <v>9</v>
      </c>
      <c r="E30" s="123">
        <v>312</v>
      </c>
      <c r="F30" s="123">
        <v>78</v>
      </c>
      <c r="G30" s="123">
        <v>16</v>
      </c>
      <c r="H30" s="123">
        <v>559</v>
      </c>
      <c r="I30" s="123">
        <v>0</v>
      </c>
      <c r="J30" s="123">
        <v>36</v>
      </c>
      <c r="K30" s="123">
        <v>20</v>
      </c>
      <c r="L30" s="123">
        <v>6318</v>
      </c>
      <c r="M30" s="123" t="s">
        <v>960</v>
      </c>
      <c r="N30" s="123">
        <v>421</v>
      </c>
      <c r="O30" s="123">
        <v>9</v>
      </c>
      <c r="P30" s="123">
        <v>154</v>
      </c>
      <c r="Q30" s="123">
        <v>124</v>
      </c>
      <c r="R30" s="123">
        <v>165</v>
      </c>
      <c r="S30" s="123" t="s">
        <v>960</v>
      </c>
      <c r="T30" s="123">
        <v>3598</v>
      </c>
      <c r="U30" s="123">
        <v>27</v>
      </c>
      <c r="V30" s="123">
        <v>661</v>
      </c>
      <c r="W30" s="18">
        <v>0</v>
      </c>
    </row>
    <row r="31" spans="1:23">
      <c r="A31" s="48" t="s">
        <v>183</v>
      </c>
      <c r="B31" s="60">
        <v>7709</v>
      </c>
      <c r="C31" s="60">
        <v>16880</v>
      </c>
      <c r="D31" s="60">
        <v>1874</v>
      </c>
      <c r="E31" s="60">
        <v>13780</v>
      </c>
      <c r="F31" s="60">
        <v>15217</v>
      </c>
      <c r="G31" s="60">
        <v>2568</v>
      </c>
      <c r="H31" s="60">
        <v>26306</v>
      </c>
      <c r="I31" s="60">
        <v>3401</v>
      </c>
      <c r="J31" s="60">
        <v>1068</v>
      </c>
      <c r="K31" s="60">
        <v>3441</v>
      </c>
      <c r="L31" s="60">
        <v>76448</v>
      </c>
      <c r="M31" s="60">
        <v>1692</v>
      </c>
      <c r="N31" s="60">
        <v>4204</v>
      </c>
      <c r="O31" s="60">
        <v>679</v>
      </c>
      <c r="P31" s="60">
        <v>17262</v>
      </c>
      <c r="Q31" s="60">
        <v>9777</v>
      </c>
      <c r="R31" s="60">
        <v>3571</v>
      </c>
      <c r="S31" s="60">
        <v>847</v>
      </c>
      <c r="T31" s="60">
        <v>199689</v>
      </c>
      <c r="U31" s="60">
        <v>6957</v>
      </c>
      <c r="V31" s="60">
        <v>18360</v>
      </c>
      <c r="W31" s="18">
        <v>32969</v>
      </c>
    </row>
    <row r="32" spans="1:23">
      <c r="A32" s="136" t="s">
        <v>30</v>
      </c>
    </row>
    <row r="33" spans="1:1">
      <c r="A33" s="136" t="s">
        <v>218</v>
      </c>
    </row>
    <row r="34" spans="1:1">
      <c r="A34" s="136" t="s">
        <v>62</v>
      </c>
    </row>
    <row r="35" spans="1:1">
      <c r="A35" s="136" t="s">
        <v>59</v>
      </c>
    </row>
    <row r="36" spans="1:1">
      <c r="A36" s="136" t="s">
        <v>63</v>
      </c>
    </row>
    <row r="37" spans="1:1">
      <c r="A37" s="136" t="s">
        <v>60</v>
      </c>
    </row>
    <row r="38" spans="1:1">
      <c r="A38" s="134" t="s">
        <v>1007</v>
      </c>
    </row>
    <row r="39" spans="1:1">
      <c r="A39" s="136" t="s">
        <v>993</v>
      </c>
    </row>
  </sheetData>
  <pageMargins left="0.7" right="0.7" top="0.75" bottom="0.75" header="0.3" footer="0.3"/>
  <pageSetup paperSize="9" orientation="portrait" horizontalDpi="120" verticalDpi="72"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BA255-7720-46BC-A264-2851F1542956}">
  <dimension ref="A1:W39"/>
  <sheetViews>
    <sheetView zoomScaleNormal="100" workbookViewId="0"/>
  </sheetViews>
  <sheetFormatPr defaultColWidth="9.33203125" defaultRowHeight="13.5"/>
  <cols>
    <col min="1" max="1" width="62.6640625" style="16" customWidth="1"/>
    <col min="2" max="5" width="13.33203125" style="16" customWidth="1"/>
    <col min="6" max="21" width="9.33203125" style="16"/>
    <col min="22" max="22" width="9.33203125" style="16" customWidth="1"/>
    <col min="23" max="23" width="13.6640625" style="16" bestFit="1" customWidth="1"/>
    <col min="24" max="16384" width="9.33203125" style="16"/>
  </cols>
  <sheetData>
    <row r="1" spans="1:23">
      <c r="A1" s="44" t="s">
        <v>898</v>
      </c>
    </row>
    <row r="2" spans="1:23" ht="17.25" customHeight="1">
      <c r="A2" s="17" t="s">
        <v>1010</v>
      </c>
      <c r="B2" s="17"/>
      <c r="C2" s="17"/>
      <c r="D2" s="17"/>
      <c r="E2" s="17"/>
    </row>
    <row r="3" spans="1:23" ht="17.25" customHeight="1">
      <c r="A3" s="45" t="s">
        <v>1013</v>
      </c>
      <c r="B3" s="46"/>
      <c r="C3" s="46"/>
      <c r="D3" s="46"/>
      <c r="E3" s="46"/>
    </row>
    <row r="4" spans="1:23" ht="90.75">
      <c r="A4" s="23" t="s">
        <v>226</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ht="15">
      <c r="A5" s="48" t="s">
        <v>206</v>
      </c>
      <c r="B5" s="58">
        <v>4412</v>
      </c>
      <c r="C5" s="58">
        <v>11822</v>
      </c>
      <c r="D5" s="58">
        <v>1231</v>
      </c>
      <c r="E5" s="58">
        <v>9028</v>
      </c>
      <c r="F5" s="60">
        <v>8984</v>
      </c>
      <c r="G5" s="60">
        <v>2056</v>
      </c>
      <c r="H5" s="18">
        <v>13484</v>
      </c>
      <c r="I5" s="18">
        <v>2854</v>
      </c>
      <c r="J5" s="18">
        <v>310</v>
      </c>
      <c r="K5" s="18">
        <v>2625</v>
      </c>
      <c r="L5" s="18">
        <v>24874</v>
      </c>
      <c r="M5" s="18">
        <v>661</v>
      </c>
      <c r="N5" s="18">
        <v>2022</v>
      </c>
      <c r="O5" s="18">
        <v>253</v>
      </c>
      <c r="P5" s="18">
        <v>8925</v>
      </c>
      <c r="Q5" s="18">
        <v>5377</v>
      </c>
      <c r="R5" s="18">
        <v>2430</v>
      </c>
      <c r="S5" s="18">
        <v>332</v>
      </c>
      <c r="T5" s="18">
        <v>117690</v>
      </c>
      <c r="U5" s="18">
        <v>4689</v>
      </c>
      <c r="V5" s="18">
        <v>5685</v>
      </c>
      <c r="W5" s="124">
        <v>27217</v>
      </c>
    </row>
    <row r="6" spans="1:23">
      <c r="A6" s="48" t="s">
        <v>217</v>
      </c>
      <c r="B6" s="61" t="s">
        <v>185</v>
      </c>
      <c r="C6" s="61" t="s">
        <v>186</v>
      </c>
      <c r="D6" s="61" t="s">
        <v>187</v>
      </c>
      <c r="E6" s="61" t="s">
        <v>188</v>
      </c>
      <c r="F6" s="61" t="s">
        <v>189</v>
      </c>
      <c r="G6" s="61" t="s">
        <v>190</v>
      </c>
      <c r="H6" s="61" t="s">
        <v>191</v>
      </c>
      <c r="I6" s="61" t="s">
        <v>192</v>
      </c>
      <c r="J6" s="61" t="s">
        <v>193</v>
      </c>
      <c r="K6" s="61" t="s">
        <v>194</v>
      </c>
      <c r="L6" s="61" t="s">
        <v>195</v>
      </c>
      <c r="M6" s="61" t="s">
        <v>196</v>
      </c>
      <c r="N6" s="61" t="s">
        <v>197</v>
      </c>
      <c r="O6" s="61" t="s">
        <v>198</v>
      </c>
      <c r="P6" s="61" t="s">
        <v>199</v>
      </c>
      <c r="Q6" s="61" t="s">
        <v>200</v>
      </c>
      <c r="R6" s="61" t="s">
        <v>201</v>
      </c>
      <c r="S6" s="61" t="s">
        <v>202</v>
      </c>
      <c r="T6" s="61" t="s">
        <v>203</v>
      </c>
      <c r="U6" s="61" t="s">
        <v>204</v>
      </c>
      <c r="V6" s="61" t="s">
        <v>205</v>
      </c>
      <c r="W6" s="138" t="s">
        <v>979</v>
      </c>
    </row>
    <row r="7" spans="1:23">
      <c r="A7" s="18" t="s">
        <v>991</v>
      </c>
      <c r="B7" s="123">
        <v>540</v>
      </c>
      <c r="C7" s="123">
        <v>4822</v>
      </c>
      <c r="D7" s="123">
        <v>914</v>
      </c>
      <c r="E7" s="123">
        <v>7662</v>
      </c>
      <c r="F7" s="123">
        <v>6559</v>
      </c>
      <c r="G7" s="123">
        <v>1297</v>
      </c>
      <c r="H7" s="123">
        <v>7893</v>
      </c>
      <c r="I7" s="123">
        <v>2213</v>
      </c>
      <c r="J7" s="123">
        <v>231</v>
      </c>
      <c r="K7" s="123">
        <v>1663</v>
      </c>
      <c r="L7" s="123">
        <v>22776</v>
      </c>
      <c r="M7" s="123">
        <v>445</v>
      </c>
      <c r="N7" s="123">
        <v>384</v>
      </c>
      <c r="O7" s="123">
        <v>139</v>
      </c>
      <c r="P7" s="123">
        <v>6084</v>
      </c>
      <c r="Q7" s="123">
        <v>511</v>
      </c>
      <c r="R7" s="123">
        <v>2182</v>
      </c>
      <c r="S7" s="123">
        <v>238</v>
      </c>
      <c r="T7" s="123">
        <v>78937</v>
      </c>
      <c r="U7" s="123">
        <v>3777</v>
      </c>
      <c r="V7" s="123">
        <v>5065</v>
      </c>
      <c r="W7" s="124">
        <v>8591</v>
      </c>
    </row>
    <row r="8" spans="1:23">
      <c r="A8" s="48" t="s">
        <v>982</v>
      </c>
      <c r="B8" s="123" t="s">
        <v>960</v>
      </c>
      <c r="C8" s="123">
        <v>1574</v>
      </c>
      <c r="D8" s="123" t="s">
        <v>960</v>
      </c>
      <c r="E8" s="123" t="s">
        <v>960</v>
      </c>
      <c r="F8" s="123">
        <v>20</v>
      </c>
      <c r="G8" s="123">
        <v>36</v>
      </c>
      <c r="H8" s="123">
        <v>1002</v>
      </c>
      <c r="I8" s="123">
        <v>43</v>
      </c>
      <c r="J8" s="123" t="s">
        <v>960</v>
      </c>
      <c r="K8" s="123" t="s">
        <v>960</v>
      </c>
      <c r="L8" s="123">
        <v>60</v>
      </c>
      <c r="M8" s="123">
        <v>6</v>
      </c>
      <c r="N8" s="123" t="s">
        <v>960</v>
      </c>
      <c r="O8" s="123" t="s">
        <v>960</v>
      </c>
      <c r="P8" s="123">
        <v>122</v>
      </c>
      <c r="Q8" s="123">
        <v>9</v>
      </c>
      <c r="R8" s="123">
        <v>11</v>
      </c>
      <c r="S8" s="123">
        <v>0</v>
      </c>
      <c r="T8" s="123">
        <v>8170</v>
      </c>
      <c r="U8" s="123" t="s">
        <v>960</v>
      </c>
      <c r="V8" s="123" t="s">
        <v>960</v>
      </c>
      <c r="W8" s="124">
        <v>10352</v>
      </c>
    </row>
    <row r="9" spans="1:23">
      <c r="A9" s="48" t="s">
        <v>983</v>
      </c>
      <c r="B9" s="123" t="s">
        <v>960</v>
      </c>
      <c r="C9" s="123">
        <v>2076</v>
      </c>
      <c r="D9" s="123">
        <v>15</v>
      </c>
      <c r="E9" s="123">
        <v>105</v>
      </c>
      <c r="F9" s="123">
        <v>57</v>
      </c>
      <c r="G9" s="123">
        <v>34</v>
      </c>
      <c r="H9" s="123">
        <v>1203</v>
      </c>
      <c r="I9" s="123">
        <v>190</v>
      </c>
      <c r="J9" s="123">
        <v>5</v>
      </c>
      <c r="K9" s="123">
        <v>53</v>
      </c>
      <c r="L9" s="123">
        <v>50</v>
      </c>
      <c r="M9" s="123">
        <v>11</v>
      </c>
      <c r="N9" s="123" t="s">
        <v>960</v>
      </c>
      <c r="O9" s="123" t="s">
        <v>960</v>
      </c>
      <c r="P9" s="123">
        <v>184</v>
      </c>
      <c r="Q9" s="123" t="s">
        <v>960</v>
      </c>
      <c r="R9" s="123" t="s">
        <v>960</v>
      </c>
      <c r="S9" s="123">
        <v>0</v>
      </c>
      <c r="T9" s="123">
        <v>7707</v>
      </c>
      <c r="U9" s="123">
        <v>54</v>
      </c>
      <c r="V9" s="123">
        <v>15</v>
      </c>
      <c r="W9" s="124">
        <v>5618</v>
      </c>
    </row>
    <row r="10" spans="1:23">
      <c r="A10" s="48" t="s">
        <v>984</v>
      </c>
      <c r="B10" s="123">
        <v>391</v>
      </c>
      <c r="C10" s="123">
        <v>1355</v>
      </c>
      <c r="D10" s="123">
        <v>42</v>
      </c>
      <c r="E10" s="123" t="s">
        <v>960</v>
      </c>
      <c r="F10" s="123">
        <v>185</v>
      </c>
      <c r="G10" s="123">
        <v>163</v>
      </c>
      <c r="H10" s="123">
        <v>909</v>
      </c>
      <c r="I10" s="123">
        <v>183</v>
      </c>
      <c r="J10" s="123" t="s">
        <v>960</v>
      </c>
      <c r="K10" s="123">
        <v>211</v>
      </c>
      <c r="L10" s="123">
        <v>632</v>
      </c>
      <c r="M10" s="123">
        <v>7</v>
      </c>
      <c r="N10" s="123" t="s">
        <v>960</v>
      </c>
      <c r="O10" s="123" t="s">
        <v>960</v>
      </c>
      <c r="P10" s="123">
        <v>680</v>
      </c>
      <c r="Q10" s="123">
        <v>201</v>
      </c>
      <c r="R10" s="123">
        <v>19</v>
      </c>
      <c r="S10" s="123">
        <v>13</v>
      </c>
      <c r="T10" s="123">
        <v>4827</v>
      </c>
      <c r="U10" s="123" t="s">
        <v>960</v>
      </c>
      <c r="V10" s="123">
        <v>96</v>
      </c>
      <c r="W10" s="124">
        <v>506</v>
      </c>
    </row>
    <row r="11" spans="1:23">
      <c r="A11" s="60" t="s">
        <v>1082</v>
      </c>
      <c r="B11" s="123">
        <v>1648</v>
      </c>
      <c r="C11" s="123" t="s">
        <v>960</v>
      </c>
      <c r="D11" s="123">
        <v>40</v>
      </c>
      <c r="E11" s="123">
        <v>8</v>
      </c>
      <c r="F11" s="123">
        <v>9</v>
      </c>
      <c r="G11" s="123">
        <v>6</v>
      </c>
      <c r="H11" s="123" t="s">
        <v>960</v>
      </c>
      <c r="I11" s="123" t="s">
        <v>960</v>
      </c>
      <c r="J11" s="123" t="s">
        <v>960</v>
      </c>
      <c r="K11" s="123">
        <v>5</v>
      </c>
      <c r="L11" s="123">
        <v>6</v>
      </c>
      <c r="M11" s="123" t="s">
        <v>960</v>
      </c>
      <c r="N11" s="123">
        <v>1367</v>
      </c>
      <c r="O11" s="123" t="s">
        <v>960</v>
      </c>
      <c r="P11" s="123">
        <v>6</v>
      </c>
      <c r="Q11" s="123">
        <v>3474</v>
      </c>
      <c r="R11" s="123" t="s">
        <v>960</v>
      </c>
      <c r="S11" s="123">
        <v>0</v>
      </c>
      <c r="T11" s="123">
        <v>172</v>
      </c>
      <c r="U11" s="123" t="s">
        <v>960</v>
      </c>
      <c r="V11" s="123" t="s">
        <v>960</v>
      </c>
      <c r="W11" s="124" t="s">
        <v>960</v>
      </c>
    </row>
    <row r="12" spans="1:23" ht="14.1" customHeight="1">
      <c r="A12" s="71" t="s">
        <v>1081</v>
      </c>
      <c r="B12" s="123">
        <v>61</v>
      </c>
      <c r="C12" s="123">
        <v>310</v>
      </c>
      <c r="D12" s="123">
        <v>36</v>
      </c>
      <c r="E12" s="123">
        <v>143</v>
      </c>
      <c r="F12" s="123">
        <v>53</v>
      </c>
      <c r="G12" s="123">
        <v>10</v>
      </c>
      <c r="H12" s="123">
        <v>100</v>
      </c>
      <c r="I12" s="123" t="s">
        <v>960</v>
      </c>
      <c r="J12" s="123" t="s">
        <v>960</v>
      </c>
      <c r="K12" s="123" t="s">
        <v>960</v>
      </c>
      <c r="L12" s="123">
        <v>208</v>
      </c>
      <c r="M12" s="123">
        <v>5</v>
      </c>
      <c r="N12" s="123">
        <v>55</v>
      </c>
      <c r="O12" s="123" t="s">
        <v>960</v>
      </c>
      <c r="P12" s="123">
        <v>156</v>
      </c>
      <c r="Q12" s="123">
        <v>40</v>
      </c>
      <c r="R12" s="123">
        <v>63</v>
      </c>
      <c r="S12" s="123" t="s">
        <v>960</v>
      </c>
      <c r="T12" s="123">
        <v>3299</v>
      </c>
      <c r="U12" s="123" t="s">
        <v>960</v>
      </c>
      <c r="V12" s="123">
        <v>7</v>
      </c>
      <c r="W12" s="124">
        <v>107</v>
      </c>
    </row>
    <row r="13" spans="1:23">
      <c r="A13" s="60" t="s">
        <v>210</v>
      </c>
      <c r="B13" s="123">
        <v>75</v>
      </c>
      <c r="C13" s="123">
        <v>178</v>
      </c>
      <c r="D13" s="123">
        <v>17</v>
      </c>
      <c r="E13" s="123" t="s">
        <v>960</v>
      </c>
      <c r="F13" s="123">
        <v>401</v>
      </c>
      <c r="G13" s="123">
        <v>86</v>
      </c>
      <c r="H13" s="123">
        <v>296</v>
      </c>
      <c r="I13" s="123">
        <v>43</v>
      </c>
      <c r="J13" s="123" t="s">
        <v>960</v>
      </c>
      <c r="K13" s="123">
        <v>100</v>
      </c>
      <c r="L13" s="123">
        <v>299</v>
      </c>
      <c r="M13" s="123">
        <v>4</v>
      </c>
      <c r="N13" s="123">
        <v>21</v>
      </c>
      <c r="O13" s="123">
        <v>8</v>
      </c>
      <c r="P13" s="123">
        <v>248</v>
      </c>
      <c r="Q13" s="123" t="s">
        <v>960</v>
      </c>
      <c r="R13" s="123" t="s">
        <v>960</v>
      </c>
      <c r="S13" s="123">
        <v>25</v>
      </c>
      <c r="T13" s="123">
        <v>1474</v>
      </c>
      <c r="U13" s="123">
        <v>93</v>
      </c>
      <c r="V13" s="123">
        <v>168</v>
      </c>
      <c r="W13" s="124" t="s">
        <v>960</v>
      </c>
    </row>
    <row r="14" spans="1:23">
      <c r="A14" s="60" t="s">
        <v>985</v>
      </c>
      <c r="B14" s="123" t="s">
        <v>960</v>
      </c>
      <c r="C14" s="123" t="s">
        <v>960</v>
      </c>
      <c r="D14" s="123" t="s">
        <v>960</v>
      </c>
      <c r="E14" s="123" t="s">
        <v>960</v>
      </c>
      <c r="F14" s="123">
        <v>23</v>
      </c>
      <c r="G14" s="123" t="s">
        <v>960</v>
      </c>
      <c r="H14" s="123">
        <v>88</v>
      </c>
      <c r="I14" s="123">
        <v>37</v>
      </c>
      <c r="J14" s="123" t="s">
        <v>960</v>
      </c>
      <c r="K14" s="123">
        <v>277</v>
      </c>
      <c r="L14" s="123">
        <v>21</v>
      </c>
      <c r="M14" s="123">
        <v>11</v>
      </c>
      <c r="N14" s="123" t="s">
        <v>960</v>
      </c>
      <c r="O14" s="123" t="s">
        <v>960</v>
      </c>
      <c r="P14" s="123">
        <v>294</v>
      </c>
      <c r="Q14" s="123">
        <v>26</v>
      </c>
      <c r="R14" s="123">
        <v>6</v>
      </c>
      <c r="S14" s="123" t="s">
        <v>960</v>
      </c>
      <c r="T14" s="123">
        <v>2443</v>
      </c>
      <c r="U14" s="123">
        <v>42</v>
      </c>
      <c r="V14" s="123" t="s">
        <v>960</v>
      </c>
      <c r="W14" s="124">
        <v>285</v>
      </c>
    </row>
    <row r="15" spans="1:23">
      <c r="A15" s="60" t="s">
        <v>986</v>
      </c>
      <c r="B15" s="123">
        <v>457</v>
      </c>
      <c r="C15" s="123">
        <v>61</v>
      </c>
      <c r="D15" s="123">
        <v>31</v>
      </c>
      <c r="E15" s="123">
        <v>34</v>
      </c>
      <c r="F15" s="123">
        <v>141</v>
      </c>
      <c r="G15" s="123">
        <v>53</v>
      </c>
      <c r="H15" s="123">
        <v>91</v>
      </c>
      <c r="I15" s="123" t="s">
        <v>960</v>
      </c>
      <c r="J15" s="123" t="s">
        <v>960</v>
      </c>
      <c r="K15" s="123" t="s">
        <v>960</v>
      </c>
      <c r="L15" s="123">
        <v>31</v>
      </c>
      <c r="M15" s="123">
        <v>4</v>
      </c>
      <c r="N15" s="123">
        <v>35</v>
      </c>
      <c r="O15" s="123">
        <v>11</v>
      </c>
      <c r="P15" s="123" t="s">
        <v>960</v>
      </c>
      <c r="Q15" s="123">
        <v>212</v>
      </c>
      <c r="R15" s="123">
        <v>18</v>
      </c>
      <c r="S15" s="123">
        <v>4</v>
      </c>
      <c r="T15" s="123">
        <v>593</v>
      </c>
      <c r="U15" s="123">
        <v>26</v>
      </c>
      <c r="V15" s="123">
        <v>12</v>
      </c>
      <c r="W15" s="124">
        <v>13</v>
      </c>
    </row>
    <row r="16" spans="1:23">
      <c r="A16" s="60" t="s">
        <v>987</v>
      </c>
      <c r="B16" s="123" t="s">
        <v>960</v>
      </c>
      <c r="C16" s="123">
        <v>84</v>
      </c>
      <c r="D16" s="123" t="s">
        <v>960</v>
      </c>
      <c r="E16" s="123">
        <v>79</v>
      </c>
      <c r="F16" s="123" t="s">
        <v>960</v>
      </c>
      <c r="G16" s="123" t="s">
        <v>960</v>
      </c>
      <c r="H16" s="123">
        <v>63</v>
      </c>
      <c r="I16" s="123" t="s">
        <v>960</v>
      </c>
      <c r="J16" s="123" t="s">
        <v>960</v>
      </c>
      <c r="K16" s="123" t="s">
        <v>960</v>
      </c>
      <c r="L16" s="123">
        <v>16</v>
      </c>
      <c r="M16" s="123" t="s">
        <v>960</v>
      </c>
      <c r="N16" s="123" t="s">
        <v>960</v>
      </c>
      <c r="O16" s="123" t="s">
        <v>960</v>
      </c>
      <c r="P16" s="123">
        <v>57</v>
      </c>
      <c r="Q16" s="123" t="s">
        <v>960</v>
      </c>
      <c r="R16" s="123" t="s">
        <v>960</v>
      </c>
      <c r="S16" s="123" t="s">
        <v>960</v>
      </c>
      <c r="T16" s="123">
        <v>1414</v>
      </c>
      <c r="U16" s="123" t="s">
        <v>960</v>
      </c>
      <c r="V16" s="123">
        <v>6</v>
      </c>
      <c r="W16" s="124">
        <v>133</v>
      </c>
    </row>
    <row r="17" spans="1:23">
      <c r="A17" s="60" t="s">
        <v>988</v>
      </c>
      <c r="B17" s="123" t="s">
        <v>960</v>
      </c>
      <c r="C17" s="123">
        <v>23</v>
      </c>
      <c r="D17" s="123" t="s">
        <v>960</v>
      </c>
      <c r="E17" s="123">
        <v>10</v>
      </c>
      <c r="F17" s="123">
        <v>77</v>
      </c>
      <c r="G17" s="123" t="s">
        <v>960</v>
      </c>
      <c r="H17" s="123">
        <v>75</v>
      </c>
      <c r="I17" s="123" t="s">
        <v>960</v>
      </c>
      <c r="J17" s="123" t="s">
        <v>960</v>
      </c>
      <c r="K17" s="123">
        <v>6</v>
      </c>
      <c r="L17" s="123">
        <v>43</v>
      </c>
      <c r="M17" s="123">
        <v>7</v>
      </c>
      <c r="N17" s="123" t="s">
        <v>960</v>
      </c>
      <c r="O17" s="123" t="s">
        <v>960</v>
      </c>
      <c r="P17" s="123">
        <v>149</v>
      </c>
      <c r="Q17" s="123">
        <v>12</v>
      </c>
      <c r="R17" s="123" t="s">
        <v>960</v>
      </c>
      <c r="S17" s="123">
        <v>0</v>
      </c>
      <c r="T17" s="123">
        <v>592</v>
      </c>
      <c r="U17" s="123" t="s">
        <v>960</v>
      </c>
      <c r="V17" s="123">
        <v>7</v>
      </c>
      <c r="W17" s="124">
        <v>73</v>
      </c>
    </row>
    <row r="18" spans="1:23">
      <c r="A18" s="60" t="s">
        <v>1083</v>
      </c>
      <c r="B18" s="123">
        <v>407</v>
      </c>
      <c r="C18" s="123">
        <v>17</v>
      </c>
      <c r="D18" s="123" t="s">
        <v>960</v>
      </c>
      <c r="E18" s="123" t="s">
        <v>960</v>
      </c>
      <c r="F18" s="123">
        <v>201</v>
      </c>
      <c r="G18" s="123" t="s">
        <v>960</v>
      </c>
      <c r="H18" s="123">
        <v>40</v>
      </c>
      <c r="I18" s="123">
        <v>5</v>
      </c>
      <c r="J18" s="123" t="s">
        <v>960</v>
      </c>
      <c r="K18" s="123">
        <v>18</v>
      </c>
      <c r="L18" s="123">
        <v>97</v>
      </c>
      <c r="M18" s="123" t="s">
        <v>960</v>
      </c>
      <c r="N18" s="123" t="s">
        <v>960</v>
      </c>
      <c r="O18" s="123" t="s">
        <v>960</v>
      </c>
      <c r="P18" s="123">
        <v>27</v>
      </c>
      <c r="Q18" s="123">
        <v>88</v>
      </c>
      <c r="R18" s="123">
        <v>5</v>
      </c>
      <c r="S18" s="123">
        <v>17</v>
      </c>
      <c r="T18" s="123">
        <v>392</v>
      </c>
      <c r="U18" s="123">
        <v>7</v>
      </c>
      <c r="V18" s="123">
        <v>8</v>
      </c>
      <c r="W18" s="124">
        <v>5</v>
      </c>
    </row>
    <row r="19" spans="1:23">
      <c r="A19" s="60" t="s">
        <v>212</v>
      </c>
      <c r="B19" s="123">
        <v>99</v>
      </c>
      <c r="C19" s="123">
        <v>75</v>
      </c>
      <c r="D19" s="123">
        <v>6</v>
      </c>
      <c r="E19" s="123" t="s">
        <v>960</v>
      </c>
      <c r="F19" s="123" t="s">
        <v>960</v>
      </c>
      <c r="G19" s="123">
        <v>14</v>
      </c>
      <c r="H19" s="123">
        <v>103</v>
      </c>
      <c r="I19" s="123" t="s">
        <v>960</v>
      </c>
      <c r="J19" s="123" t="s">
        <v>960</v>
      </c>
      <c r="K19" s="123">
        <v>9</v>
      </c>
      <c r="L19" s="123">
        <v>66</v>
      </c>
      <c r="M19" s="123">
        <v>11</v>
      </c>
      <c r="N19" s="123" t="s">
        <v>960</v>
      </c>
      <c r="O19" s="123" t="s">
        <v>960</v>
      </c>
      <c r="P19" s="123">
        <v>394</v>
      </c>
      <c r="Q19" s="123">
        <v>38</v>
      </c>
      <c r="R19" s="123" t="s">
        <v>960</v>
      </c>
      <c r="S19" s="123">
        <v>0</v>
      </c>
      <c r="T19" s="123">
        <v>406</v>
      </c>
      <c r="U19" s="123" t="s">
        <v>960</v>
      </c>
      <c r="V19" s="123">
        <v>10</v>
      </c>
      <c r="W19" s="124">
        <v>24</v>
      </c>
    </row>
    <row r="20" spans="1:23">
      <c r="A20" s="60" t="s">
        <v>1086</v>
      </c>
      <c r="B20" s="123">
        <v>15</v>
      </c>
      <c r="C20" s="123" t="s">
        <v>960</v>
      </c>
      <c r="D20" s="123" t="s">
        <v>960</v>
      </c>
      <c r="E20" s="123">
        <v>64</v>
      </c>
      <c r="F20" s="123">
        <v>70</v>
      </c>
      <c r="G20" s="123">
        <v>5</v>
      </c>
      <c r="H20" s="123">
        <v>50</v>
      </c>
      <c r="I20" s="123" t="s">
        <v>960</v>
      </c>
      <c r="J20" s="123" t="s">
        <v>960</v>
      </c>
      <c r="K20" s="123">
        <v>5</v>
      </c>
      <c r="L20" s="123">
        <v>81</v>
      </c>
      <c r="M20" s="123" t="s">
        <v>960</v>
      </c>
      <c r="N20" s="123" t="s">
        <v>960</v>
      </c>
      <c r="O20" s="123">
        <v>0</v>
      </c>
      <c r="P20" s="123">
        <v>36</v>
      </c>
      <c r="Q20" s="123" t="s">
        <v>960</v>
      </c>
      <c r="R20" s="123">
        <v>0</v>
      </c>
      <c r="S20" s="123" t="s">
        <v>960</v>
      </c>
      <c r="T20" s="123">
        <v>761</v>
      </c>
      <c r="U20" s="123">
        <v>25</v>
      </c>
      <c r="V20" s="123">
        <v>44</v>
      </c>
      <c r="W20" s="124">
        <v>9</v>
      </c>
    </row>
    <row r="21" spans="1:23" ht="14.45" customHeight="1">
      <c r="A21" s="71" t="s">
        <v>1084</v>
      </c>
      <c r="B21" s="123">
        <v>6</v>
      </c>
      <c r="C21" s="123">
        <v>75</v>
      </c>
      <c r="D21" s="123">
        <v>8</v>
      </c>
      <c r="E21" s="123" t="s">
        <v>960</v>
      </c>
      <c r="F21" s="123" t="s">
        <v>960</v>
      </c>
      <c r="G21" s="123" t="s">
        <v>960</v>
      </c>
      <c r="H21" s="123">
        <v>71</v>
      </c>
      <c r="I21" s="123">
        <v>24</v>
      </c>
      <c r="J21" s="123" t="s">
        <v>960</v>
      </c>
      <c r="K21" s="123">
        <v>22</v>
      </c>
      <c r="L21" s="123">
        <v>37</v>
      </c>
      <c r="M21" s="123" t="s">
        <v>960</v>
      </c>
      <c r="N21" s="123" t="s">
        <v>960</v>
      </c>
      <c r="O21" s="123">
        <v>0</v>
      </c>
      <c r="P21" s="123">
        <v>30</v>
      </c>
      <c r="Q21" s="123">
        <v>10</v>
      </c>
      <c r="R21" s="123" t="s">
        <v>960</v>
      </c>
      <c r="S21" s="123" t="s">
        <v>960</v>
      </c>
      <c r="T21" s="123">
        <v>474</v>
      </c>
      <c r="U21" s="123">
        <v>12</v>
      </c>
      <c r="V21" s="123">
        <v>5</v>
      </c>
      <c r="W21" s="124" t="s">
        <v>960</v>
      </c>
    </row>
    <row r="22" spans="1:23">
      <c r="A22" s="71" t="s">
        <v>232</v>
      </c>
      <c r="B22" s="123" t="s">
        <v>960</v>
      </c>
      <c r="C22" s="123">
        <v>125</v>
      </c>
      <c r="D22" s="123" t="s">
        <v>960</v>
      </c>
      <c r="E22" s="123">
        <v>18</v>
      </c>
      <c r="F22" s="123" t="s">
        <v>960</v>
      </c>
      <c r="G22" s="123" t="s">
        <v>960</v>
      </c>
      <c r="H22" s="123">
        <v>111</v>
      </c>
      <c r="I22" s="123" t="s">
        <v>960</v>
      </c>
      <c r="J22" s="123">
        <v>6</v>
      </c>
      <c r="K22" s="123" t="s">
        <v>960</v>
      </c>
      <c r="L22" s="123">
        <v>34</v>
      </c>
      <c r="M22" s="123">
        <v>10</v>
      </c>
      <c r="N22" s="123" t="s">
        <v>960</v>
      </c>
      <c r="O22" s="123" t="s">
        <v>960</v>
      </c>
      <c r="P22" s="123">
        <v>53</v>
      </c>
      <c r="Q22" s="123">
        <v>8</v>
      </c>
      <c r="R22" s="123" t="s">
        <v>960</v>
      </c>
      <c r="S22" s="123">
        <v>0</v>
      </c>
      <c r="T22" s="123">
        <v>292</v>
      </c>
      <c r="U22" s="123" t="s">
        <v>960</v>
      </c>
      <c r="V22" s="123" t="s">
        <v>960</v>
      </c>
      <c r="W22" s="124">
        <v>36</v>
      </c>
    </row>
    <row r="23" spans="1:23">
      <c r="A23" s="71" t="s">
        <v>1085</v>
      </c>
      <c r="B23" s="123">
        <v>33</v>
      </c>
      <c r="C23" s="123">
        <v>34</v>
      </c>
      <c r="D23" s="123">
        <v>6</v>
      </c>
      <c r="E23" s="123" t="s">
        <v>960</v>
      </c>
      <c r="F23" s="123">
        <v>72</v>
      </c>
      <c r="G23" s="123" t="s">
        <v>960</v>
      </c>
      <c r="H23" s="123">
        <v>80</v>
      </c>
      <c r="I23" s="123" t="s">
        <v>960</v>
      </c>
      <c r="J23" s="123" t="s">
        <v>960</v>
      </c>
      <c r="K23" s="123" t="s">
        <v>960</v>
      </c>
      <c r="L23" s="123">
        <v>31</v>
      </c>
      <c r="M23" s="123">
        <v>6</v>
      </c>
      <c r="N23" s="123">
        <v>6</v>
      </c>
      <c r="O23" s="123" t="s">
        <v>960</v>
      </c>
      <c r="P23" s="123">
        <v>24</v>
      </c>
      <c r="Q23" s="123">
        <v>28</v>
      </c>
      <c r="R23" s="123">
        <v>9</v>
      </c>
      <c r="S23" s="123">
        <v>4</v>
      </c>
      <c r="T23" s="123">
        <v>300</v>
      </c>
      <c r="U23" s="123" t="s">
        <v>960</v>
      </c>
      <c r="V23" s="123">
        <v>9</v>
      </c>
      <c r="W23" s="124" t="s">
        <v>960</v>
      </c>
    </row>
    <row r="24" spans="1:23" ht="27">
      <c r="A24" s="71" t="s">
        <v>1080</v>
      </c>
      <c r="B24" s="123" t="s">
        <v>960</v>
      </c>
      <c r="C24" s="123" t="s">
        <v>960</v>
      </c>
      <c r="D24" s="123" t="s">
        <v>960</v>
      </c>
      <c r="E24" s="123">
        <v>24</v>
      </c>
      <c r="F24" s="123">
        <v>29</v>
      </c>
      <c r="G24" s="123" t="s">
        <v>960</v>
      </c>
      <c r="H24" s="123">
        <v>74</v>
      </c>
      <c r="I24" s="123" t="s">
        <v>960</v>
      </c>
      <c r="J24" s="123" t="s">
        <v>960</v>
      </c>
      <c r="K24" s="123">
        <v>7</v>
      </c>
      <c r="L24" s="123">
        <v>38</v>
      </c>
      <c r="M24" s="123" t="s">
        <v>960</v>
      </c>
      <c r="N24" s="123">
        <v>8</v>
      </c>
      <c r="O24" s="123">
        <v>0</v>
      </c>
      <c r="P24" s="123">
        <v>28</v>
      </c>
      <c r="Q24" s="123" t="s">
        <v>960</v>
      </c>
      <c r="R24" s="123" t="s">
        <v>960</v>
      </c>
      <c r="S24" s="123" t="s">
        <v>960</v>
      </c>
      <c r="T24" s="123">
        <v>357</v>
      </c>
      <c r="U24" s="123" t="s">
        <v>960</v>
      </c>
      <c r="V24" s="123">
        <v>20</v>
      </c>
      <c r="W24" s="124">
        <v>28</v>
      </c>
    </row>
    <row r="25" spans="1:23">
      <c r="A25" s="60" t="s">
        <v>989</v>
      </c>
      <c r="B25" s="123">
        <v>4</v>
      </c>
      <c r="C25" s="123">
        <v>30</v>
      </c>
      <c r="D25" s="123" t="s">
        <v>960</v>
      </c>
      <c r="E25" s="123">
        <v>19</v>
      </c>
      <c r="F25" s="123" t="s">
        <v>960</v>
      </c>
      <c r="G25" s="123" t="s">
        <v>960</v>
      </c>
      <c r="H25" s="123">
        <v>97</v>
      </c>
      <c r="I25" s="123" t="s">
        <v>960</v>
      </c>
      <c r="J25" s="123">
        <v>9</v>
      </c>
      <c r="K25" s="123" t="s">
        <v>960</v>
      </c>
      <c r="L25" s="123">
        <v>27</v>
      </c>
      <c r="M25" s="123">
        <v>17</v>
      </c>
      <c r="N25" s="123" t="s">
        <v>960</v>
      </c>
      <c r="O25" s="123" t="s">
        <v>960</v>
      </c>
      <c r="P25" s="123">
        <v>12</v>
      </c>
      <c r="Q25" s="123">
        <v>4</v>
      </c>
      <c r="R25" s="123">
        <v>5</v>
      </c>
      <c r="S25" s="123">
        <v>0</v>
      </c>
      <c r="T25" s="123">
        <v>413</v>
      </c>
      <c r="U25" s="123">
        <v>20</v>
      </c>
      <c r="V25" s="123">
        <v>16</v>
      </c>
      <c r="W25" s="124" t="s">
        <v>960</v>
      </c>
    </row>
    <row r="26" spans="1:23">
      <c r="A26" s="60" t="s">
        <v>990</v>
      </c>
      <c r="B26" s="123" t="s">
        <v>960</v>
      </c>
      <c r="C26" s="123">
        <v>47</v>
      </c>
      <c r="D26" s="123">
        <v>5</v>
      </c>
      <c r="E26" s="123">
        <v>5</v>
      </c>
      <c r="F26" s="123" t="s">
        <v>960</v>
      </c>
      <c r="G26" s="123">
        <v>7</v>
      </c>
      <c r="H26" s="123">
        <v>37</v>
      </c>
      <c r="I26" s="123" t="s">
        <v>960</v>
      </c>
      <c r="J26" s="123" t="s">
        <v>960</v>
      </c>
      <c r="K26" s="123" t="s">
        <v>960</v>
      </c>
      <c r="L26" s="123">
        <v>5</v>
      </c>
      <c r="M26" s="123" t="s">
        <v>960</v>
      </c>
      <c r="N26" s="123" t="s">
        <v>960</v>
      </c>
      <c r="O26" s="123" t="s">
        <v>960</v>
      </c>
      <c r="P26" s="123">
        <v>16</v>
      </c>
      <c r="Q26" s="123">
        <v>10</v>
      </c>
      <c r="R26" s="123" t="s">
        <v>960</v>
      </c>
      <c r="S26" s="123">
        <v>0</v>
      </c>
      <c r="T26" s="123">
        <v>238</v>
      </c>
      <c r="U26" s="123">
        <v>17</v>
      </c>
      <c r="V26" s="123" t="s">
        <v>960</v>
      </c>
      <c r="W26" s="124">
        <v>215</v>
      </c>
    </row>
    <row r="27" spans="1:23">
      <c r="A27" s="60" t="s">
        <v>213</v>
      </c>
      <c r="B27" s="123">
        <v>633</v>
      </c>
      <c r="C27" s="123">
        <v>720</v>
      </c>
      <c r="D27" s="123">
        <v>70</v>
      </c>
      <c r="E27" s="123" t="s">
        <v>960</v>
      </c>
      <c r="F27" s="123">
        <v>981</v>
      </c>
      <c r="G27" s="123">
        <v>209</v>
      </c>
      <c r="H27" s="123">
        <v>1076</v>
      </c>
      <c r="I27" s="123" t="s">
        <v>960</v>
      </c>
      <c r="J27" s="123">
        <v>35</v>
      </c>
      <c r="K27" s="123">
        <v>112</v>
      </c>
      <c r="L27" s="123">
        <v>316</v>
      </c>
      <c r="M27" s="123">
        <v>104</v>
      </c>
      <c r="N27" s="123">
        <v>88</v>
      </c>
      <c r="O27" s="123">
        <v>79</v>
      </c>
      <c r="P27" s="123">
        <v>322</v>
      </c>
      <c r="Q27" s="123">
        <v>570</v>
      </c>
      <c r="R27" s="123">
        <v>65</v>
      </c>
      <c r="S27" s="123">
        <v>29</v>
      </c>
      <c r="T27" s="123">
        <v>4429</v>
      </c>
      <c r="U27" s="123">
        <v>313</v>
      </c>
      <c r="V27" s="123">
        <v>169</v>
      </c>
      <c r="W27" s="124">
        <v>1037</v>
      </c>
    </row>
    <row r="28" spans="1:23">
      <c r="A28" s="60" t="s">
        <v>992</v>
      </c>
      <c r="B28" s="123">
        <v>500</v>
      </c>
      <c r="C28" s="123">
        <v>579</v>
      </c>
      <c r="D28" s="123">
        <v>85</v>
      </c>
      <c r="E28" s="123">
        <v>686</v>
      </c>
      <c r="F28" s="123">
        <v>624</v>
      </c>
      <c r="G28" s="123">
        <v>162</v>
      </c>
      <c r="H28" s="123">
        <v>2100</v>
      </c>
      <c r="I28" s="123">
        <v>38</v>
      </c>
      <c r="J28" s="123">
        <v>47</v>
      </c>
      <c r="K28" s="123">
        <v>221</v>
      </c>
      <c r="L28" s="123">
        <v>3364</v>
      </c>
      <c r="M28" s="123">
        <v>60</v>
      </c>
      <c r="N28" s="123">
        <v>154</v>
      </c>
      <c r="O28" s="123">
        <v>44</v>
      </c>
      <c r="P28" s="123">
        <v>675</v>
      </c>
      <c r="Q28" s="123">
        <v>358</v>
      </c>
      <c r="R28" s="123">
        <v>191</v>
      </c>
      <c r="S28" s="123">
        <v>29</v>
      </c>
      <c r="T28" s="123">
        <v>10895</v>
      </c>
      <c r="U28" s="123">
        <v>448</v>
      </c>
      <c r="V28" s="123">
        <v>1444</v>
      </c>
      <c r="W28" s="124">
        <v>1426</v>
      </c>
    </row>
    <row r="29" spans="1:23">
      <c r="A29" s="60" t="s">
        <v>215</v>
      </c>
      <c r="B29" s="123">
        <v>451</v>
      </c>
      <c r="C29" s="123">
        <v>3215</v>
      </c>
      <c r="D29" s="123">
        <v>257</v>
      </c>
      <c r="E29" s="123">
        <v>3689</v>
      </c>
      <c r="F29" s="123">
        <v>3801</v>
      </c>
      <c r="G29" s="123">
        <v>160</v>
      </c>
      <c r="H29" s="123">
        <v>4312</v>
      </c>
      <c r="I29" s="123">
        <v>178</v>
      </c>
      <c r="J29" s="123">
        <v>15</v>
      </c>
      <c r="K29" s="123">
        <v>352</v>
      </c>
      <c r="L29" s="123">
        <v>4560</v>
      </c>
      <c r="M29" s="123">
        <v>27</v>
      </c>
      <c r="N29" s="123">
        <v>251</v>
      </c>
      <c r="O29" s="123">
        <v>7</v>
      </c>
      <c r="P29" s="123">
        <v>2614</v>
      </c>
      <c r="Q29" s="123">
        <v>3359</v>
      </c>
      <c r="R29" s="123">
        <v>34</v>
      </c>
      <c r="S29" s="123">
        <v>13</v>
      </c>
      <c r="T29" s="123">
        <v>46102</v>
      </c>
      <c r="U29" s="123">
        <v>1517</v>
      </c>
      <c r="V29" s="123">
        <v>2286</v>
      </c>
      <c r="W29" s="124">
        <v>155</v>
      </c>
    </row>
    <row r="30" spans="1:23">
      <c r="A30" s="60" t="s">
        <v>216</v>
      </c>
      <c r="B30" s="123">
        <v>156</v>
      </c>
      <c r="C30" s="123">
        <v>64</v>
      </c>
      <c r="D30" s="123" t="s">
        <v>960</v>
      </c>
      <c r="E30" s="123">
        <v>308</v>
      </c>
      <c r="F30" s="123">
        <v>59</v>
      </c>
      <c r="G30" s="123" t="s">
        <v>960</v>
      </c>
      <c r="H30" s="123">
        <v>356</v>
      </c>
      <c r="I30" s="123">
        <v>0</v>
      </c>
      <c r="J30" s="123">
        <v>14</v>
      </c>
      <c r="K30" s="123" t="s">
        <v>960</v>
      </c>
      <c r="L30" s="123">
        <v>2152</v>
      </c>
      <c r="M30" s="123" t="s">
        <v>960</v>
      </c>
      <c r="N30" s="123">
        <v>50</v>
      </c>
      <c r="O30" s="123">
        <v>5</v>
      </c>
      <c r="P30" s="123">
        <v>110</v>
      </c>
      <c r="Q30" s="123">
        <v>111</v>
      </c>
      <c r="R30" s="123">
        <v>120</v>
      </c>
      <c r="S30" s="123" t="s">
        <v>960</v>
      </c>
      <c r="T30" s="123">
        <v>3059</v>
      </c>
      <c r="U30" s="123">
        <v>23</v>
      </c>
      <c r="V30" s="123">
        <v>334</v>
      </c>
      <c r="W30" s="124">
        <v>0</v>
      </c>
    </row>
    <row r="31" spans="1:23">
      <c r="A31" s="48" t="s">
        <v>183</v>
      </c>
      <c r="B31" s="123">
        <v>5519</v>
      </c>
      <c r="C31" s="123">
        <v>15680</v>
      </c>
      <c r="D31" s="123">
        <v>1580</v>
      </c>
      <c r="E31" s="123">
        <v>13711</v>
      </c>
      <c r="F31" s="123">
        <v>13468</v>
      </c>
      <c r="G31" s="123">
        <v>2393</v>
      </c>
      <c r="H31" s="124">
        <v>20252</v>
      </c>
      <c r="I31" s="124">
        <v>3070</v>
      </c>
      <c r="J31" s="124">
        <v>386</v>
      </c>
      <c r="K31" s="124">
        <v>3216</v>
      </c>
      <c r="L31" s="124">
        <v>34950</v>
      </c>
      <c r="M31" s="124">
        <v>749</v>
      </c>
      <c r="N31" s="124">
        <v>2477</v>
      </c>
      <c r="O31" s="124">
        <v>309</v>
      </c>
      <c r="P31" s="124">
        <v>12324</v>
      </c>
      <c r="Q31" s="124">
        <v>9205</v>
      </c>
      <c r="R31" s="124">
        <v>2775</v>
      </c>
      <c r="S31" s="124">
        <v>374</v>
      </c>
      <c r="T31" s="124">
        <v>177746</v>
      </c>
      <c r="U31" s="124">
        <v>6677</v>
      </c>
      <c r="V31" s="124">
        <v>9749</v>
      </c>
      <c r="W31" s="124">
        <v>28798</v>
      </c>
    </row>
    <row r="32" spans="1:23">
      <c r="A32" s="136" t="s">
        <v>30</v>
      </c>
    </row>
    <row r="33" spans="1:1">
      <c r="A33" s="136" t="s">
        <v>218</v>
      </c>
    </row>
    <row r="34" spans="1:1">
      <c r="A34" s="136" t="s">
        <v>62</v>
      </c>
    </row>
    <row r="35" spans="1:1">
      <c r="A35" s="136" t="s">
        <v>59</v>
      </c>
    </row>
    <row r="36" spans="1:1">
      <c r="A36" s="136" t="s">
        <v>63</v>
      </c>
    </row>
    <row r="37" spans="1:1">
      <c r="A37" s="136" t="s">
        <v>60</v>
      </c>
    </row>
    <row r="38" spans="1:1">
      <c r="A38" s="134" t="s">
        <v>1007</v>
      </c>
    </row>
    <row r="39" spans="1:1">
      <c r="A39" s="136" t="s">
        <v>993</v>
      </c>
    </row>
  </sheetData>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AE6C97-0F51-4F37-B5C6-2A0ADF86FC72}">
  <dimension ref="A1:W39"/>
  <sheetViews>
    <sheetView zoomScaleNormal="100" workbookViewId="0"/>
  </sheetViews>
  <sheetFormatPr defaultColWidth="9.33203125" defaultRowHeight="13.5"/>
  <cols>
    <col min="1" max="1" width="62.6640625" style="16" customWidth="1"/>
    <col min="2" max="5" width="13.33203125" style="16" customWidth="1"/>
    <col min="6" max="22" width="9.33203125" style="16"/>
    <col min="23" max="23" width="13.6640625" style="127" bestFit="1" customWidth="1"/>
    <col min="24" max="16384" width="9.33203125" style="16"/>
  </cols>
  <sheetData>
    <row r="1" spans="1:23">
      <c r="A1" s="44" t="s">
        <v>898</v>
      </c>
    </row>
    <row r="2" spans="1:23" ht="17.25" customHeight="1">
      <c r="A2" s="17" t="s">
        <v>1011</v>
      </c>
      <c r="B2" s="17"/>
      <c r="C2" s="17"/>
      <c r="D2" s="17"/>
      <c r="E2" s="17"/>
    </row>
    <row r="3" spans="1:23" ht="17.25" customHeight="1">
      <c r="A3" s="45" t="s">
        <v>1012</v>
      </c>
      <c r="B3" s="46"/>
      <c r="C3" s="46"/>
      <c r="D3" s="46"/>
      <c r="E3" s="46"/>
    </row>
    <row r="4" spans="1:23" ht="90.75">
      <c r="A4" s="23" t="s">
        <v>227</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2" t="s">
        <v>981</v>
      </c>
    </row>
    <row r="5" spans="1:23" ht="15">
      <c r="A5" s="48" t="s">
        <v>206</v>
      </c>
      <c r="B5" s="58">
        <v>1565</v>
      </c>
      <c r="C5" s="58">
        <v>1030</v>
      </c>
      <c r="D5" s="58">
        <v>271</v>
      </c>
      <c r="E5" s="58">
        <v>34</v>
      </c>
      <c r="F5" s="60">
        <v>1426</v>
      </c>
      <c r="G5" s="60">
        <v>159</v>
      </c>
      <c r="H5" s="18">
        <v>4703</v>
      </c>
      <c r="I5" s="18">
        <v>316</v>
      </c>
      <c r="J5" s="18">
        <v>507</v>
      </c>
      <c r="K5" s="18">
        <v>186</v>
      </c>
      <c r="L5" s="18">
        <v>24331</v>
      </c>
      <c r="M5" s="18">
        <v>799</v>
      </c>
      <c r="N5" s="18">
        <v>759</v>
      </c>
      <c r="O5" s="18">
        <v>248</v>
      </c>
      <c r="P5" s="18">
        <v>3627</v>
      </c>
      <c r="Q5" s="18">
        <v>462</v>
      </c>
      <c r="R5" s="18">
        <v>698</v>
      </c>
      <c r="S5" s="18">
        <v>374</v>
      </c>
      <c r="T5" s="18">
        <v>16856</v>
      </c>
      <c r="U5" s="18">
        <v>233</v>
      </c>
      <c r="V5" s="18">
        <v>3800</v>
      </c>
      <c r="W5" s="124">
        <v>3942</v>
      </c>
    </row>
    <row r="6" spans="1:23">
      <c r="A6" s="48" t="s">
        <v>217</v>
      </c>
      <c r="B6" s="61" t="s">
        <v>185</v>
      </c>
      <c r="C6" s="61" t="s">
        <v>186</v>
      </c>
      <c r="D6" s="61" t="s">
        <v>187</v>
      </c>
      <c r="E6" s="61" t="s">
        <v>188</v>
      </c>
      <c r="F6" s="61" t="s">
        <v>189</v>
      </c>
      <c r="G6" s="61" t="s">
        <v>190</v>
      </c>
      <c r="H6" s="61" t="s">
        <v>191</v>
      </c>
      <c r="I6" s="61" t="s">
        <v>192</v>
      </c>
      <c r="J6" s="61" t="s">
        <v>193</v>
      </c>
      <c r="K6" s="61" t="s">
        <v>194</v>
      </c>
      <c r="L6" s="61" t="s">
        <v>195</v>
      </c>
      <c r="M6" s="61" t="s">
        <v>196</v>
      </c>
      <c r="N6" s="61" t="s">
        <v>197</v>
      </c>
      <c r="O6" s="61" t="s">
        <v>198</v>
      </c>
      <c r="P6" s="61" t="s">
        <v>199</v>
      </c>
      <c r="Q6" s="61" t="s">
        <v>200</v>
      </c>
      <c r="R6" s="61" t="s">
        <v>201</v>
      </c>
      <c r="S6" s="61" t="s">
        <v>202</v>
      </c>
      <c r="T6" s="61" t="s">
        <v>203</v>
      </c>
      <c r="U6" s="61" t="s">
        <v>204</v>
      </c>
      <c r="V6" s="61" t="s">
        <v>205</v>
      </c>
      <c r="W6" s="139" t="s">
        <v>979</v>
      </c>
    </row>
    <row r="7" spans="1:23">
      <c r="A7" s="18" t="s">
        <v>991</v>
      </c>
      <c r="B7" s="149">
        <v>130</v>
      </c>
      <c r="C7" s="149">
        <v>348</v>
      </c>
      <c r="D7" s="149">
        <v>193</v>
      </c>
      <c r="E7" s="149">
        <v>23</v>
      </c>
      <c r="F7" s="149">
        <v>1045</v>
      </c>
      <c r="G7" s="149">
        <v>95</v>
      </c>
      <c r="H7" s="149">
        <v>2911</v>
      </c>
      <c r="I7" s="149">
        <v>249</v>
      </c>
      <c r="J7" s="149">
        <v>385</v>
      </c>
      <c r="K7" s="149">
        <v>110</v>
      </c>
      <c r="L7" s="149">
        <v>21546</v>
      </c>
      <c r="M7" s="149">
        <v>533</v>
      </c>
      <c r="N7" s="149">
        <v>85</v>
      </c>
      <c r="O7" s="149">
        <v>110</v>
      </c>
      <c r="P7" s="149">
        <v>2209</v>
      </c>
      <c r="Q7" s="149">
        <v>31</v>
      </c>
      <c r="R7" s="149">
        <v>611</v>
      </c>
      <c r="S7" s="149">
        <v>237</v>
      </c>
      <c r="T7" s="149">
        <v>11306</v>
      </c>
      <c r="U7" s="149">
        <v>185</v>
      </c>
      <c r="V7" s="149">
        <v>3330</v>
      </c>
      <c r="W7" s="150">
        <v>1051</v>
      </c>
    </row>
    <row r="8" spans="1:23">
      <c r="A8" s="48" t="s">
        <v>982</v>
      </c>
      <c r="B8" s="149" t="s">
        <v>960</v>
      </c>
      <c r="C8" s="149">
        <v>130</v>
      </c>
      <c r="D8" s="149" t="s">
        <v>960</v>
      </c>
      <c r="E8" s="149" t="s">
        <v>960</v>
      </c>
      <c r="F8" s="149">
        <v>5</v>
      </c>
      <c r="G8" s="149">
        <v>4</v>
      </c>
      <c r="H8" s="149">
        <v>259</v>
      </c>
      <c r="I8" s="149">
        <v>4</v>
      </c>
      <c r="J8" s="149" t="s">
        <v>960</v>
      </c>
      <c r="K8" s="149" t="s">
        <v>960</v>
      </c>
      <c r="L8" s="149">
        <v>56</v>
      </c>
      <c r="M8" s="149">
        <v>5</v>
      </c>
      <c r="N8" s="149" t="s">
        <v>960</v>
      </c>
      <c r="O8" s="149" t="s">
        <v>960</v>
      </c>
      <c r="P8" s="149">
        <v>79</v>
      </c>
      <c r="Q8" s="149">
        <v>0</v>
      </c>
      <c r="R8" s="149">
        <v>0</v>
      </c>
      <c r="S8" s="149">
        <v>0</v>
      </c>
      <c r="T8" s="149">
        <v>882</v>
      </c>
      <c r="U8" s="149" t="s">
        <v>960</v>
      </c>
      <c r="V8" s="149" t="s">
        <v>960</v>
      </c>
      <c r="W8" s="150">
        <v>1445</v>
      </c>
    </row>
    <row r="9" spans="1:23">
      <c r="A9" s="48" t="s">
        <v>983</v>
      </c>
      <c r="B9" s="149" t="s">
        <v>960</v>
      </c>
      <c r="C9" s="149">
        <v>174</v>
      </c>
      <c r="D9" s="149">
        <v>0</v>
      </c>
      <c r="E9" s="149">
        <v>0</v>
      </c>
      <c r="F9" s="149">
        <v>12</v>
      </c>
      <c r="G9" s="149">
        <v>0</v>
      </c>
      <c r="H9" s="149">
        <v>353</v>
      </c>
      <c r="I9" s="149">
        <v>21</v>
      </c>
      <c r="J9" s="149">
        <v>5</v>
      </c>
      <c r="K9" s="149">
        <v>5</v>
      </c>
      <c r="L9" s="149">
        <v>43</v>
      </c>
      <c r="M9" s="149">
        <v>4</v>
      </c>
      <c r="N9" s="149" t="s">
        <v>960</v>
      </c>
      <c r="O9" s="149" t="s">
        <v>960</v>
      </c>
      <c r="P9" s="149">
        <v>66</v>
      </c>
      <c r="Q9" s="149" t="s">
        <v>960</v>
      </c>
      <c r="R9" s="149" t="s">
        <v>960</v>
      </c>
      <c r="S9" s="149">
        <v>0</v>
      </c>
      <c r="T9" s="149">
        <v>847</v>
      </c>
      <c r="U9" s="149">
        <v>4</v>
      </c>
      <c r="V9" s="149">
        <v>9</v>
      </c>
      <c r="W9" s="150">
        <v>1045</v>
      </c>
    </row>
    <row r="10" spans="1:23">
      <c r="A10" s="48" t="s">
        <v>984</v>
      </c>
      <c r="B10" s="149">
        <v>98</v>
      </c>
      <c r="C10" s="149">
        <v>140</v>
      </c>
      <c r="D10" s="149">
        <v>13</v>
      </c>
      <c r="E10" s="149" t="s">
        <v>960</v>
      </c>
      <c r="F10" s="149">
        <v>25</v>
      </c>
      <c r="G10" s="149">
        <v>9</v>
      </c>
      <c r="H10" s="149">
        <v>234</v>
      </c>
      <c r="I10" s="149">
        <v>16</v>
      </c>
      <c r="J10" s="149" t="s">
        <v>960</v>
      </c>
      <c r="K10" s="149">
        <v>13</v>
      </c>
      <c r="L10" s="149">
        <v>484</v>
      </c>
      <c r="M10" s="149">
        <v>6</v>
      </c>
      <c r="N10" s="149" t="s">
        <v>960</v>
      </c>
      <c r="O10" s="149" t="s">
        <v>960</v>
      </c>
      <c r="P10" s="149">
        <v>231</v>
      </c>
      <c r="Q10" s="149">
        <v>14</v>
      </c>
      <c r="R10" s="149">
        <v>6</v>
      </c>
      <c r="S10" s="149">
        <v>11</v>
      </c>
      <c r="T10" s="149">
        <v>641</v>
      </c>
      <c r="U10" s="149" t="s">
        <v>960</v>
      </c>
      <c r="V10" s="149">
        <v>43</v>
      </c>
      <c r="W10" s="150">
        <v>78</v>
      </c>
    </row>
    <row r="11" spans="1:23">
      <c r="A11" s="60" t="s">
        <v>1082</v>
      </c>
      <c r="B11" s="149">
        <v>697</v>
      </c>
      <c r="C11" s="149" t="s">
        <v>960</v>
      </c>
      <c r="D11" s="149">
        <v>10</v>
      </c>
      <c r="E11" s="149">
        <v>0</v>
      </c>
      <c r="F11" s="149">
        <v>0</v>
      </c>
      <c r="G11" s="149">
        <v>0</v>
      </c>
      <c r="H11" s="149" t="s">
        <v>960</v>
      </c>
      <c r="I11" s="149" t="s">
        <v>960</v>
      </c>
      <c r="J11" s="149" t="s">
        <v>960</v>
      </c>
      <c r="K11" s="149">
        <v>0</v>
      </c>
      <c r="L11" s="149">
        <v>9</v>
      </c>
      <c r="M11" s="149" t="s">
        <v>960</v>
      </c>
      <c r="N11" s="149">
        <v>530</v>
      </c>
      <c r="O11" s="149" t="s">
        <v>960</v>
      </c>
      <c r="P11" s="149">
        <v>4</v>
      </c>
      <c r="Q11" s="149">
        <v>309</v>
      </c>
      <c r="R11" s="149" t="s">
        <v>960</v>
      </c>
      <c r="S11" s="149">
        <v>0</v>
      </c>
      <c r="T11" s="149">
        <v>16</v>
      </c>
      <c r="U11" s="149" t="s">
        <v>960</v>
      </c>
      <c r="V11" s="149" t="s">
        <v>960</v>
      </c>
      <c r="W11" s="150" t="s">
        <v>960</v>
      </c>
    </row>
    <row r="12" spans="1:23" ht="14.1" customHeight="1">
      <c r="A12" s="71" t="s">
        <v>1081</v>
      </c>
      <c r="B12" s="149">
        <v>46</v>
      </c>
      <c r="C12" s="149">
        <v>65</v>
      </c>
      <c r="D12" s="149">
        <v>6</v>
      </c>
      <c r="E12" s="149">
        <v>0</v>
      </c>
      <c r="F12" s="149">
        <v>8</v>
      </c>
      <c r="G12" s="149">
        <v>5</v>
      </c>
      <c r="H12" s="149">
        <v>64</v>
      </c>
      <c r="I12" s="149" t="s">
        <v>960</v>
      </c>
      <c r="J12" s="149" t="s">
        <v>960</v>
      </c>
      <c r="K12" s="149" t="s">
        <v>960</v>
      </c>
      <c r="L12" s="149">
        <v>350</v>
      </c>
      <c r="M12" s="149">
        <v>10</v>
      </c>
      <c r="N12" s="149">
        <v>14</v>
      </c>
      <c r="O12" s="149" t="s">
        <v>960</v>
      </c>
      <c r="P12" s="149">
        <v>93</v>
      </c>
      <c r="Q12" s="149">
        <v>16</v>
      </c>
      <c r="R12" s="149">
        <v>24</v>
      </c>
      <c r="S12" s="149" t="s">
        <v>960</v>
      </c>
      <c r="T12" s="149">
        <v>727</v>
      </c>
      <c r="U12" s="149" t="s">
        <v>960</v>
      </c>
      <c r="V12" s="149">
        <v>9</v>
      </c>
      <c r="W12" s="150">
        <v>31</v>
      </c>
    </row>
    <row r="13" spans="1:23">
      <c r="A13" s="60" t="s">
        <v>210</v>
      </c>
      <c r="B13" s="149">
        <v>46</v>
      </c>
      <c r="C13" s="149">
        <v>11</v>
      </c>
      <c r="D13" s="149">
        <v>6</v>
      </c>
      <c r="E13" s="149" t="s">
        <v>960</v>
      </c>
      <c r="F13" s="149">
        <v>53</v>
      </c>
      <c r="G13" s="149">
        <v>7</v>
      </c>
      <c r="H13" s="149">
        <v>80</v>
      </c>
      <c r="I13" s="149">
        <v>5</v>
      </c>
      <c r="J13" s="149" t="s">
        <v>960</v>
      </c>
      <c r="K13" s="149">
        <v>10</v>
      </c>
      <c r="L13" s="149">
        <v>527</v>
      </c>
      <c r="M13" s="149">
        <v>7</v>
      </c>
      <c r="N13" s="149">
        <v>10</v>
      </c>
      <c r="O13" s="149">
        <v>5</v>
      </c>
      <c r="P13" s="149">
        <v>178</v>
      </c>
      <c r="Q13" s="149" t="s">
        <v>960</v>
      </c>
      <c r="R13" s="149" t="s">
        <v>960</v>
      </c>
      <c r="S13" s="149">
        <v>33</v>
      </c>
      <c r="T13" s="149">
        <v>223</v>
      </c>
      <c r="U13" s="149">
        <v>5</v>
      </c>
      <c r="V13" s="149">
        <v>93</v>
      </c>
      <c r="W13" s="150" t="s">
        <v>960</v>
      </c>
    </row>
    <row r="14" spans="1:23">
      <c r="A14" s="60" t="s">
        <v>985</v>
      </c>
      <c r="B14" s="149" t="s">
        <v>960</v>
      </c>
      <c r="C14" s="149" t="s">
        <v>960</v>
      </c>
      <c r="D14" s="149" t="s">
        <v>960</v>
      </c>
      <c r="E14" s="149" t="s">
        <v>960</v>
      </c>
      <c r="F14" s="149">
        <v>12</v>
      </c>
      <c r="G14" s="149" t="s">
        <v>960</v>
      </c>
      <c r="H14" s="149">
        <v>22</v>
      </c>
      <c r="I14" s="149">
        <v>6</v>
      </c>
      <c r="J14" s="149" t="s">
        <v>960</v>
      </c>
      <c r="K14" s="149">
        <v>20</v>
      </c>
      <c r="L14" s="149">
        <v>7</v>
      </c>
      <c r="M14" s="149">
        <v>5</v>
      </c>
      <c r="N14" s="149" t="s">
        <v>960</v>
      </c>
      <c r="O14" s="149" t="s">
        <v>960</v>
      </c>
      <c r="P14" s="149">
        <v>127</v>
      </c>
      <c r="Q14" s="149">
        <v>0</v>
      </c>
      <c r="R14" s="149">
        <v>0</v>
      </c>
      <c r="S14" s="149" t="s">
        <v>960</v>
      </c>
      <c r="T14" s="149">
        <v>49</v>
      </c>
      <c r="U14" s="149">
        <v>0</v>
      </c>
      <c r="V14" s="149" t="s">
        <v>960</v>
      </c>
      <c r="W14" s="150">
        <v>18</v>
      </c>
    </row>
    <row r="15" spans="1:23">
      <c r="A15" s="60" t="s">
        <v>986</v>
      </c>
      <c r="B15" s="149">
        <v>144</v>
      </c>
      <c r="C15" s="149">
        <v>16</v>
      </c>
      <c r="D15" s="149">
        <v>15</v>
      </c>
      <c r="E15" s="149">
        <v>0</v>
      </c>
      <c r="F15" s="149">
        <v>46</v>
      </c>
      <c r="G15" s="149">
        <v>4</v>
      </c>
      <c r="H15" s="149">
        <v>67</v>
      </c>
      <c r="I15" s="149" t="s">
        <v>960</v>
      </c>
      <c r="J15" s="149" t="s">
        <v>960</v>
      </c>
      <c r="K15" s="149" t="s">
        <v>960</v>
      </c>
      <c r="L15" s="149">
        <v>70</v>
      </c>
      <c r="M15" s="149">
        <v>11</v>
      </c>
      <c r="N15" s="149">
        <v>26</v>
      </c>
      <c r="O15" s="149">
        <v>22</v>
      </c>
      <c r="P15" s="149" t="s">
        <v>960</v>
      </c>
      <c r="Q15" s="149">
        <v>19</v>
      </c>
      <c r="R15" s="149">
        <v>10</v>
      </c>
      <c r="S15" s="149">
        <v>16</v>
      </c>
      <c r="T15" s="149">
        <v>349</v>
      </c>
      <c r="U15" s="149">
        <v>6</v>
      </c>
      <c r="V15" s="149">
        <v>13</v>
      </c>
      <c r="W15" s="150">
        <v>4</v>
      </c>
    </row>
    <row r="16" spans="1:23">
      <c r="A16" s="60" t="s">
        <v>987</v>
      </c>
      <c r="B16" s="149" t="s">
        <v>960</v>
      </c>
      <c r="C16" s="149">
        <v>9</v>
      </c>
      <c r="D16" s="149" t="s">
        <v>960</v>
      </c>
      <c r="E16" s="149">
        <v>0</v>
      </c>
      <c r="F16" s="149" t="s">
        <v>960</v>
      </c>
      <c r="G16" s="149" t="s">
        <v>960</v>
      </c>
      <c r="H16" s="149">
        <v>16</v>
      </c>
      <c r="I16" s="149" t="s">
        <v>960</v>
      </c>
      <c r="J16" s="149" t="s">
        <v>960</v>
      </c>
      <c r="K16" s="149" t="s">
        <v>960</v>
      </c>
      <c r="L16" s="149">
        <v>6</v>
      </c>
      <c r="M16" s="149" t="s">
        <v>960</v>
      </c>
      <c r="N16" s="149" t="s">
        <v>960</v>
      </c>
      <c r="O16" s="149" t="s">
        <v>960</v>
      </c>
      <c r="P16" s="149">
        <v>22</v>
      </c>
      <c r="Q16" s="149" t="s">
        <v>960</v>
      </c>
      <c r="R16" s="149" t="s">
        <v>960</v>
      </c>
      <c r="S16" s="149" t="s">
        <v>960</v>
      </c>
      <c r="T16" s="149">
        <v>76</v>
      </c>
      <c r="U16" s="149" t="s">
        <v>960</v>
      </c>
      <c r="V16" s="149">
        <v>0</v>
      </c>
      <c r="W16" s="150">
        <v>15</v>
      </c>
    </row>
    <row r="17" spans="1:23">
      <c r="A17" s="60" t="s">
        <v>988</v>
      </c>
      <c r="B17" s="149" t="s">
        <v>960</v>
      </c>
      <c r="C17" s="149">
        <v>12</v>
      </c>
      <c r="D17" s="149" t="s">
        <v>960</v>
      </c>
      <c r="E17" s="149">
        <v>0</v>
      </c>
      <c r="F17" s="149">
        <v>18</v>
      </c>
      <c r="G17" s="149" t="s">
        <v>960</v>
      </c>
      <c r="H17" s="149">
        <v>70</v>
      </c>
      <c r="I17" s="149" t="s">
        <v>960</v>
      </c>
      <c r="J17" s="149" t="s">
        <v>960</v>
      </c>
      <c r="K17" s="149">
        <v>0</v>
      </c>
      <c r="L17" s="149">
        <v>125</v>
      </c>
      <c r="M17" s="149">
        <v>7</v>
      </c>
      <c r="N17" s="149" t="s">
        <v>960</v>
      </c>
      <c r="O17" s="149" t="s">
        <v>960</v>
      </c>
      <c r="P17" s="149">
        <v>102</v>
      </c>
      <c r="Q17" s="149">
        <v>0</v>
      </c>
      <c r="R17" s="149" t="s">
        <v>960</v>
      </c>
      <c r="S17" s="149">
        <v>5</v>
      </c>
      <c r="T17" s="149">
        <v>409</v>
      </c>
      <c r="U17" s="149" t="s">
        <v>960</v>
      </c>
      <c r="V17" s="149">
        <v>6</v>
      </c>
      <c r="W17" s="150">
        <v>32</v>
      </c>
    </row>
    <row r="18" spans="1:23">
      <c r="A18" s="60" t="s">
        <v>1083</v>
      </c>
      <c r="B18" s="149">
        <v>145</v>
      </c>
      <c r="C18" s="149">
        <v>0</v>
      </c>
      <c r="D18" s="149" t="s">
        <v>960</v>
      </c>
      <c r="E18" s="149" t="s">
        <v>960</v>
      </c>
      <c r="F18" s="149">
        <v>23</v>
      </c>
      <c r="G18" s="149" t="s">
        <v>960</v>
      </c>
      <c r="H18" s="149">
        <v>8</v>
      </c>
      <c r="I18" s="149">
        <v>0</v>
      </c>
      <c r="J18" s="149" t="s">
        <v>960</v>
      </c>
      <c r="K18" s="149">
        <v>0</v>
      </c>
      <c r="L18" s="149">
        <v>212</v>
      </c>
      <c r="M18" s="149" t="s">
        <v>960</v>
      </c>
      <c r="N18" s="149" t="s">
        <v>960</v>
      </c>
      <c r="O18" s="149" t="s">
        <v>960</v>
      </c>
      <c r="P18" s="149">
        <v>18</v>
      </c>
      <c r="Q18" s="149">
        <v>8</v>
      </c>
      <c r="R18" s="149">
        <v>7</v>
      </c>
      <c r="S18" s="149">
        <v>10</v>
      </c>
      <c r="T18" s="149">
        <v>62</v>
      </c>
      <c r="U18" s="149">
        <v>0</v>
      </c>
      <c r="V18" s="149">
        <v>10</v>
      </c>
      <c r="W18" s="150">
        <v>0</v>
      </c>
    </row>
    <row r="19" spans="1:23">
      <c r="A19" s="60" t="s">
        <v>212</v>
      </c>
      <c r="B19" s="149">
        <v>31</v>
      </c>
      <c r="C19" s="149">
        <v>5</v>
      </c>
      <c r="D19" s="149">
        <v>0</v>
      </c>
      <c r="E19" s="149" t="s">
        <v>960</v>
      </c>
      <c r="F19" s="149" t="s">
        <v>960</v>
      </c>
      <c r="G19" s="149">
        <v>0</v>
      </c>
      <c r="H19" s="149">
        <v>22</v>
      </c>
      <c r="I19" s="149" t="s">
        <v>960</v>
      </c>
      <c r="J19" s="149" t="s">
        <v>960</v>
      </c>
      <c r="K19" s="149">
        <v>0</v>
      </c>
      <c r="L19" s="149">
        <v>89</v>
      </c>
      <c r="M19" s="149">
        <v>5</v>
      </c>
      <c r="N19" s="149" t="s">
        <v>960</v>
      </c>
      <c r="O19" s="149" t="s">
        <v>960</v>
      </c>
      <c r="P19" s="149">
        <v>248</v>
      </c>
      <c r="Q19" s="149">
        <v>4</v>
      </c>
      <c r="R19" s="149" t="s">
        <v>960</v>
      </c>
      <c r="S19" s="149">
        <v>0</v>
      </c>
      <c r="T19" s="149">
        <v>81</v>
      </c>
      <c r="U19" s="149" t="s">
        <v>960</v>
      </c>
      <c r="V19" s="149">
        <v>16</v>
      </c>
      <c r="W19" s="150">
        <v>0</v>
      </c>
    </row>
    <row r="20" spans="1:23">
      <c r="A20" s="60" t="s">
        <v>1086</v>
      </c>
      <c r="B20" s="149">
        <v>5</v>
      </c>
      <c r="C20" s="149" t="s">
        <v>960</v>
      </c>
      <c r="D20" s="149" t="s">
        <v>960</v>
      </c>
      <c r="E20" s="149">
        <v>0</v>
      </c>
      <c r="F20" s="149">
        <v>6</v>
      </c>
      <c r="G20" s="149">
        <v>0</v>
      </c>
      <c r="H20" s="149">
        <v>14</v>
      </c>
      <c r="I20" s="149" t="s">
        <v>960</v>
      </c>
      <c r="J20" s="149" t="s">
        <v>960</v>
      </c>
      <c r="K20" s="149">
        <v>0</v>
      </c>
      <c r="L20" s="149">
        <v>148</v>
      </c>
      <c r="M20" s="149" t="s">
        <v>960</v>
      </c>
      <c r="N20" s="149" t="s">
        <v>960</v>
      </c>
      <c r="O20" s="149">
        <v>0</v>
      </c>
      <c r="P20" s="149">
        <v>12</v>
      </c>
      <c r="Q20" s="149" t="s">
        <v>960</v>
      </c>
      <c r="R20" s="149">
        <v>0</v>
      </c>
      <c r="S20" s="149" t="s">
        <v>960</v>
      </c>
      <c r="T20" s="149">
        <v>88</v>
      </c>
      <c r="U20" s="149">
        <v>0</v>
      </c>
      <c r="V20" s="149">
        <v>59</v>
      </c>
      <c r="W20" s="150">
        <v>0</v>
      </c>
    </row>
    <row r="21" spans="1:23" ht="14.1" customHeight="1">
      <c r="A21" s="71" t="s">
        <v>1084</v>
      </c>
      <c r="B21" s="149">
        <v>6</v>
      </c>
      <c r="C21" s="149">
        <v>4</v>
      </c>
      <c r="D21" s="149">
        <v>0</v>
      </c>
      <c r="E21" s="149" t="s">
        <v>960</v>
      </c>
      <c r="F21" s="149" t="s">
        <v>960</v>
      </c>
      <c r="G21" s="149" t="s">
        <v>960</v>
      </c>
      <c r="H21" s="149">
        <v>11</v>
      </c>
      <c r="I21" s="149">
        <v>5</v>
      </c>
      <c r="J21" s="149" t="s">
        <v>960</v>
      </c>
      <c r="K21" s="149">
        <v>0</v>
      </c>
      <c r="L21" s="149">
        <v>30</v>
      </c>
      <c r="M21" s="149" t="s">
        <v>960</v>
      </c>
      <c r="N21" s="149" t="s">
        <v>960</v>
      </c>
      <c r="O21" s="149">
        <v>0</v>
      </c>
      <c r="P21" s="149">
        <v>24</v>
      </c>
      <c r="Q21" s="149">
        <v>0</v>
      </c>
      <c r="R21" s="149" t="s">
        <v>960</v>
      </c>
      <c r="S21" s="149" t="s">
        <v>960</v>
      </c>
      <c r="T21" s="149">
        <v>57</v>
      </c>
      <c r="U21" s="149">
        <v>0</v>
      </c>
      <c r="V21" s="149">
        <v>11</v>
      </c>
      <c r="W21" s="150" t="s">
        <v>960</v>
      </c>
    </row>
    <row r="22" spans="1:23">
      <c r="A22" s="71" t="s">
        <v>232</v>
      </c>
      <c r="B22" s="149" t="s">
        <v>960</v>
      </c>
      <c r="C22" s="149">
        <v>17</v>
      </c>
      <c r="D22" s="149" t="s">
        <v>960</v>
      </c>
      <c r="E22" s="149">
        <v>0</v>
      </c>
      <c r="F22" s="149" t="s">
        <v>960</v>
      </c>
      <c r="G22" s="149" t="s">
        <v>960</v>
      </c>
      <c r="H22" s="149">
        <v>29</v>
      </c>
      <c r="I22" s="149" t="s">
        <v>960</v>
      </c>
      <c r="J22" s="149">
        <v>13</v>
      </c>
      <c r="K22" s="149" t="s">
        <v>960</v>
      </c>
      <c r="L22" s="149">
        <v>38</v>
      </c>
      <c r="M22" s="149">
        <v>22</v>
      </c>
      <c r="N22" s="149" t="s">
        <v>960</v>
      </c>
      <c r="O22" s="149" t="s">
        <v>960</v>
      </c>
      <c r="P22" s="149">
        <v>36</v>
      </c>
      <c r="Q22" s="149">
        <v>0</v>
      </c>
      <c r="R22" s="149" t="s">
        <v>960</v>
      </c>
      <c r="S22" s="149">
        <v>4</v>
      </c>
      <c r="T22" s="149">
        <v>67</v>
      </c>
      <c r="U22" s="149" t="s">
        <v>960</v>
      </c>
      <c r="V22" s="149" t="s">
        <v>960</v>
      </c>
      <c r="W22" s="150">
        <v>8</v>
      </c>
    </row>
    <row r="23" spans="1:23">
      <c r="A23" s="71" t="s">
        <v>1085</v>
      </c>
      <c r="B23" s="149">
        <v>8</v>
      </c>
      <c r="C23" s="149">
        <v>7</v>
      </c>
      <c r="D23" s="149">
        <v>0</v>
      </c>
      <c r="E23" s="149" t="s">
        <v>960</v>
      </c>
      <c r="F23" s="149">
        <v>16</v>
      </c>
      <c r="G23" s="149" t="s">
        <v>960</v>
      </c>
      <c r="H23" s="149">
        <v>37</v>
      </c>
      <c r="I23" s="149" t="s">
        <v>960</v>
      </c>
      <c r="J23" s="149" t="s">
        <v>960</v>
      </c>
      <c r="K23" s="149" t="s">
        <v>960</v>
      </c>
      <c r="L23" s="149">
        <v>31</v>
      </c>
      <c r="M23" s="149">
        <v>4</v>
      </c>
      <c r="N23" s="149">
        <v>4</v>
      </c>
      <c r="O23" s="149" t="s">
        <v>960</v>
      </c>
      <c r="P23" s="149">
        <v>14</v>
      </c>
      <c r="Q23" s="149">
        <v>6</v>
      </c>
      <c r="R23" s="149">
        <v>7</v>
      </c>
      <c r="S23" s="149">
        <v>9</v>
      </c>
      <c r="T23" s="149">
        <v>68</v>
      </c>
      <c r="U23" s="149" t="s">
        <v>960</v>
      </c>
      <c r="V23" s="149">
        <v>5</v>
      </c>
      <c r="W23" s="150" t="s">
        <v>960</v>
      </c>
    </row>
    <row r="24" spans="1:23" ht="27">
      <c r="A24" s="71" t="s">
        <v>1080</v>
      </c>
      <c r="B24" s="149" t="s">
        <v>960</v>
      </c>
      <c r="C24" s="149" t="s">
        <v>960</v>
      </c>
      <c r="D24" s="149" t="s">
        <v>960</v>
      </c>
      <c r="E24" s="149">
        <v>0</v>
      </c>
      <c r="F24" s="149">
        <v>6</v>
      </c>
      <c r="G24" s="149" t="s">
        <v>960</v>
      </c>
      <c r="H24" s="149">
        <v>10</v>
      </c>
      <c r="I24" s="149" t="s">
        <v>960</v>
      </c>
      <c r="J24" s="149" t="s">
        <v>960</v>
      </c>
      <c r="K24" s="149">
        <v>0</v>
      </c>
      <c r="L24" s="149">
        <v>62</v>
      </c>
      <c r="M24" s="149" t="s">
        <v>960</v>
      </c>
      <c r="N24" s="149">
        <v>14</v>
      </c>
      <c r="O24" s="149">
        <v>0</v>
      </c>
      <c r="P24" s="149">
        <v>6</v>
      </c>
      <c r="Q24" s="149" t="s">
        <v>960</v>
      </c>
      <c r="R24" s="149" t="s">
        <v>960</v>
      </c>
      <c r="S24" s="149" t="s">
        <v>960</v>
      </c>
      <c r="T24" s="149">
        <v>45</v>
      </c>
      <c r="U24" s="149" t="s">
        <v>960</v>
      </c>
      <c r="V24" s="149">
        <v>22</v>
      </c>
      <c r="W24" s="150">
        <v>4</v>
      </c>
    </row>
    <row r="25" spans="1:23">
      <c r="A25" s="60" t="s">
        <v>989</v>
      </c>
      <c r="B25" s="149">
        <v>0</v>
      </c>
      <c r="C25" s="149">
        <v>0</v>
      </c>
      <c r="D25" s="149" t="s">
        <v>960</v>
      </c>
      <c r="E25" s="149">
        <v>0</v>
      </c>
      <c r="F25" s="149" t="s">
        <v>960</v>
      </c>
      <c r="G25" s="149" t="s">
        <v>960</v>
      </c>
      <c r="H25" s="149">
        <v>27</v>
      </c>
      <c r="I25" s="149" t="s">
        <v>960</v>
      </c>
      <c r="J25" s="149">
        <v>14</v>
      </c>
      <c r="K25" s="149" t="s">
        <v>960</v>
      </c>
      <c r="L25" s="149">
        <v>22</v>
      </c>
      <c r="M25" s="149">
        <v>24</v>
      </c>
      <c r="N25" s="149" t="s">
        <v>960</v>
      </c>
      <c r="O25" s="149" t="s">
        <v>960</v>
      </c>
      <c r="P25" s="149">
        <v>0</v>
      </c>
      <c r="Q25" s="149">
        <v>0</v>
      </c>
      <c r="R25" s="149">
        <v>0</v>
      </c>
      <c r="S25" s="149">
        <v>0</v>
      </c>
      <c r="T25" s="149">
        <v>26</v>
      </c>
      <c r="U25" s="149">
        <v>0</v>
      </c>
      <c r="V25" s="149">
        <v>6</v>
      </c>
      <c r="W25" s="150" t="s">
        <v>960</v>
      </c>
    </row>
    <row r="26" spans="1:23">
      <c r="A26" s="60" t="s">
        <v>990</v>
      </c>
      <c r="B26" s="149" t="s">
        <v>960</v>
      </c>
      <c r="C26" s="149">
        <v>0</v>
      </c>
      <c r="D26" s="149">
        <v>0</v>
      </c>
      <c r="E26" s="149">
        <v>0</v>
      </c>
      <c r="F26" s="149" t="s">
        <v>960</v>
      </c>
      <c r="G26" s="149">
        <v>0</v>
      </c>
      <c r="H26" s="149">
        <v>4</v>
      </c>
      <c r="I26" s="149" t="s">
        <v>960</v>
      </c>
      <c r="J26" s="149" t="s">
        <v>960</v>
      </c>
      <c r="K26" s="149" t="s">
        <v>960</v>
      </c>
      <c r="L26" s="149">
        <v>0</v>
      </c>
      <c r="M26" s="149" t="s">
        <v>960</v>
      </c>
      <c r="N26" s="149" t="s">
        <v>960</v>
      </c>
      <c r="O26" s="149" t="s">
        <v>960</v>
      </c>
      <c r="P26" s="149">
        <v>8</v>
      </c>
      <c r="Q26" s="149">
        <v>0</v>
      </c>
      <c r="R26" s="149" t="s">
        <v>960</v>
      </c>
      <c r="S26" s="149">
        <v>0</v>
      </c>
      <c r="T26" s="149">
        <v>6</v>
      </c>
      <c r="U26" s="149">
        <v>0</v>
      </c>
      <c r="V26" s="149" t="s">
        <v>960</v>
      </c>
      <c r="W26" s="150">
        <v>5</v>
      </c>
    </row>
    <row r="27" spans="1:23">
      <c r="A27" s="60" t="s">
        <v>213</v>
      </c>
      <c r="B27" s="149">
        <v>197</v>
      </c>
      <c r="C27" s="149">
        <v>82</v>
      </c>
      <c r="D27" s="149">
        <v>17</v>
      </c>
      <c r="E27" s="149" t="s">
        <v>960</v>
      </c>
      <c r="F27" s="149">
        <v>142</v>
      </c>
      <c r="G27" s="149">
        <v>18</v>
      </c>
      <c r="H27" s="149">
        <v>462</v>
      </c>
      <c r="I27" s="149" t="s">
        <v>960</v>
      </c>
      <c r="J27" s="149">
        <v>61</v>
      </c>
      <c r="K27" s="149">
        <v>15</v>
      </c>
      <c r="L27" s="149">
        <v>476</v>
      </c>
      <c r="M27" s="149">
        <v>141</v>
      </c>
      <c r="N27" s="149">
        <v>48</v>
      </c>
      <c r="O27" s="149">
        <v>94</v>
      </c>
      <c r="P27" s="149">
        <v>148</v>
      </c>
      <c r="Q27" s="149">
        <v>48</v>
      </c>
      <c r="R27" s="149">
        <v>24</v>
      </c>
      <c r="S27" s="149">
        <v>42</v>
      </c>
      <c r="T27" s="149">
        <v>831</v>
      </c>
      <c r="U27" s="149">
        <v>16</v>
      </c>
      <c r="V27" s="149">
        <v>152</v>
      </c>
      <c r="W27" s="150">
        <v>198</v>
      </c>
    </row>
    <row r="28" spans="1:23">
      <c r="A28" s="60" t="s">
        <v>992</v>
      </c>
      <c r="B28" s="149">
        <v>246</v>
      </c>
      <c r="C28" s="149">
        <v>65</v>
      </c>
      <c r="D28" s="149">
        <v>11</v>
      </c>
      <c r="E28" s="149">
        <v>5</v>
      </c>
      <c r="F28" s="149">
        <v>132</v>
      </c>
      <c r="G28" s="149">
        <v>10</v>
      </c>
      <c r="H28" s="149">
        <v>492</v>
      </c>
      <c r="I28" s="149">
        <v>4</v>
      </c>
      <c r="J28" s="149">
        <v>107</v>
      </c>
      <c r="K28" s="149">
        <v>14</v>
      </c>
      <c r="L28" s="149">
        <v>6046</v>
      </c>
      <c r="M28" s="149">
        <v>67</v>
      </c>
      <c r="N28" s="149">
        <v>72</v>
      </c>
      <c r="O28" s="149">
        <v>31</v>
      </c>
      <c r="P28" s="149">
        <v>268</v>
      </c>
      <c r="Q28" s="149">
        <v>45</v>
      </c>
      <c r="R28" s="149">
        <v>47</v>
      </c>
      <c r="S28" s="149">
        <v>39</v>
      </c>
      <c r="T28" s="149">
        <v>1223</v>
      </c>
      <c r="U28" s="149">
        <v>33</v>
      </c>
      <c r="V28" s="149">
        <v>1786</v>
      </c>
      <c r="W28" s="150">
        <v>217</v>
      </c>
    </row>
    <row r="29" spans="1:23">
      <c r="A29" s="60" t="s">
        <v>215</v>
      </c>
      <c r="B29" s="149">
        <v>290</v>
      </c>
      <c r="C29" s="149">
        <v>91</v>
      </c>
      <c r="D29" s="149">
        <v>10</v>
      </c>
      <c r="E29" s="149">
        <v>26</v>
      </c>
      <c r="F29" s="149">
        <v>172</v>
      </c>
      <c r="G29" s="149">
        <v>5</v>
      </c>
      <c r="H29" s="149">
        <v>656</v>
      </c>
      <c r="I29" s="149">
        <v>11</v>
      </c>
      <c r="J29" s="149">
        <v>46</v>
      </c>
      <c r="K29" s="149">
        <v>23</v>
      </c>
      <c r="L29" s="149">
        <v>6955</v>
      </c>
      <c r="M29" s="149">
        <v>75</v>
      </c>
      <c r="N29" s="149">
        <v>525</v>
      </c>
      <c r="O29" s="149">
        <v>87</v>
      </c>
      <c r="P29" s="149">
        <v>999</v>
      </c>
      <c r="Q29" s="149">
        <v>52</v>
      </c>
      <c r="R29" s="149">
        <v>6</v>
      </c>
      <c r="S29" s="149">
        <v>57</v>
      </c>
      <c r="T29" s="149">
        <v>3325</v>
      </c>
      <c r="U29" s="149">
        <v>10</v>
      </c>
      <c r="V29" s="149">
        <v>2698</v>
      </c>
      <c r="W29" s="150">
        <v>12</v>
      </c>
    </row>
    <row r="30" spans="1:23" ht="15">
      <c r="A30" s="60" t="s">
        <v>216</v>
      </c>
      <c r="B30" s="149">
        <v>89</v>
      </c>
      <c r="C30" s="151">
        <v>14</v>
      </c>
      <c r="D30" s="151" t="s">
        <v>960</v>
      </c>
      <c r="E30" s="151">
        <v>4</v>
      </c>
      <c r="F30" s="152">
        <v>19</v>
      </c>
      <c r="G30" s="152" t="s">
        <v>960</v>
      </c>
      <c r="H30" s="153">
        <v>203</v>
      </c>
      <c r="I30" s="153">
        <v>0</v>
      </c>
      <c r="J30" s="153">
        <v>22</v>
      </c>
      <c r="K30" s="153" t="s">
        <v>960</v>
      </c>
      <c r="L30" s="153">
        <v>4166</v>
      </c>
      <c r="M30" s="153" t="s">
        <v>960</v>
      </c>
      <c r="N30" s="153">
        <v>371</v>
      </c>
      <c r="O30" s="153">
        <v>4</v>
      </c>
      <c r="P30" s="153">
        <v>44</v>
      </c>
      <c r="Q30" s="153">
        <v>13</v>
      </c>
      <c r="R30" s="153">
        <v>45</v>
      </c>
      <c r="S30" s="153" t="s">
        <v>960</v>
      </c>
      <c r="T30" s="153">
        <v>539</v>
      </c>
      <c r="U30" s="153">
        <v>4</v>
      </c>
      <c r="V30" s="149">
        <v>327</v>
      </c>
      <c r="W30" s="150">
        <v>0</v>
      </c>
    </row>
    <row r="31" spans="1:23">
      <c r="A31" s="48" t="s">
        <v>183</v>
      </c>
      <c r="B31" s="149">
        <v>2190</v>
      </c>
      <c r="C31" s="149">
        <v>1200</v>
      </c>
      <c r="D31" s="149">
        <v>294</v>
      </c>
      <c r="E31" s="149">
        <v>69</v>
      </c>
      <c r="F31" s="149">
        <v>1749</v>
      </c>
      <c r="G31" s="149">
        <v>175</v>
      </c>
      <c r="H31" s="150">
        <v>6054</v>
      </c>
      <c r="I31" s="150">
        <v>331</v>
      </c>
      <c r="J31" s="150">
        <v>682</v>
      </c>
      <c r="K31" s="150">
        <v>225</v>
      </c>
      <c r="L31" s="150">
        <v>41498</v>
      </c>
      <c r="M31" s="150">
        <v>943</v>
      </c>
      <c r="N31" s="150">
        <v>1727</v>
      </c>
      <c r="O31" s="150">
        <v>370</v>
      </c>
      <c r="P31" s="150">
        <v>4938</v>
      </c>
      <c r="Q31" s="150">
        <v>572</v>
      </c>
      <c r="R31" s="150">
        <v>796</v>
      </c>
      <c r="S31" s="150">
        <v>473</v>
      </c>
      <c r="T31" s="150">
        <v>21943</v>
      </c>
      <c r="U31" s="150">
        <v>280</v>
      </c>
      <c r="V31" s="150">
        <v>8611</v>
      </c>
      <c r="W31" s="150">
        <v>4171</v>
      </c>
    </row>
    <row r="32" spans="1:23">
      <c r="A32" s="136" t="s">
        <v>30</v>
      </c>
    </row>
    <row r="33" spans="1:1">
      <c r="A33" s="136" t="s">
        <v>218</v>
      </c>
    </row>
    <row r="34" spans="1:1">
      <c r="A34" s="136" t="s">
        <v>62</v>
      </c>
    </row>
    <row r="35" spans="1:1">
      <c r="A35" s="136" t="s">
        <v>59</v>
      </c>
    </row>
    <row r="36" spans="1:1">
      <c r="A36" s="136" t="s">
        <v>63</v>
      </c>
    </row>
    <row r="37" spans="1:1">
      <c r="A37" s="136" t="s">
        <v>60</v>
      </c>
    </row>
    <row r="38" spans="1:1">
      <c r="A38" s="134" t="s">
        <v>1007</v>
      </c>
    </row>
    <row r="39" spans="1:1">
      <c r="A39" s="136" t="s">
        <v>993</v>
      </c>
    </row>
  </sheetData>
  <pageMargins left="0.7" right="0.7" top="0.75" bottom="0.75" header="0.3" footer="0.3"/>
  <drawing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64327-13B4-4127-824A-91B21AE65E78}">
  <dimension ref="A1:W39"/>
  <sheetViews>
    <sheetView zoomScaleNormal="100" zoomScaleSheetLayoutView="87" workbookViewId="0"/>
  </sheetViews>
  <sheetFormatPr defaultColWidth="9.33203125" defaultRowHeight="13.5"/>
  <cols>
    <col min="1" max="1" width="62.6640625" style="16" customWidth="1"/>
    <col min="2" max="5" width="13.33203125" style="16" customWidth="1"/>
    <col min="6" max="22" width="12.33203125" style="16" bestFit="1" customWidth="1"/>
    <col min="23" max="23" width="13.6640625" style="16" bestFit="1" customWidth="1"/>
    <col min="24" max="16384" width="9.33203125" style="16"/>
  </cols>
  <sheetData>
    <row r="1" spans="1:23">
      <c r="A1" s="44" t="s">
        <v>898</v>
      </c>
    </row>
    <row r="2" spans="1:23" ht="17.25" customHeight="1">
      <c r="A2" s="17" t="s">
        <v>1069</v>
      </c>
      <c r="B2" s="17"/>
      <c r="C2" s="17"/>
      <c r="D2" s="17"/>
      <c r="E2" s="17"/>
    </row>
    <row r="3" spans="1:23" ht="17.25" customHeight="1">
      <c r="A3" s="45" t="s">
        <v>1015</v>
      </c>
      <c r="B3" s="46"/>
      <c r="C3" s="46"/>
      <c r="D3" s="46"/>
      <c r="E3" s="46"/>
    </row>
    <row r="4" spans="1:23" ht="90.75">
      <c r="A4" s="23" t="s">
        <v>220</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c r="A5" s="48" t="s">
        <v>206</v>
      </c>
      <c r="B5" s="137">
        <v>89</v>
      </c>
      <c r="C5" s="137">
        <v>95</v>
      </c>
      <c r="D5" s="137">
        <v>94</v>
      </c>
      <c r="E5" s="137">
        <v>93</v>
      </c>
      <c r="F5" s="137">
        <v>93</v>
      </c>
      <c r="G5" s="137">
        <v>93</v>
      </c>
      <c r="H5" s="137">
        <v>88</v>
      </c>
      <c r="I5" s="137">
        <v>99</v>
      </c>
      <c r="J5" s="137">
        <v>84</v>
      </c>
      <c r="K5" s="137">
        <v>92</v>
      </c>
      <c r="L5" s="137">
        <v>84</v>
      </c>
      <c r="M5" s="137">
        <v>92</v>
      </c>
      <c r="N5" s="137">
        <v>92</v>
      </c>
      <c r="O5" s="137">
        <v>87</v>
      </c>
      <c r="P5" s="137">
        <v>93</v>
      </c>
      <c r="Q5" s="137">
        <v>94</v>
      </c>
      <c r="R5" s="137">
        <v>93</v>
      </c>
      <c r="S5" s="137">
        <v>91</v>
      </c>
      <c r="T5" s="137">
        <v>92</v>
      </c>
      <c r="U5" s="137">
        <v>91</v>
      </c>
      <c r="V5" s="137">
        <v>75</v>
      </c>
      <c r="W5" s="137">
        <v>95</v>
      </c>
    </row>
    <row r="6" spans="1:23">
      <c r="A6" s="48" t="s">
        <v>217</v>
      </c>
      <c r="B6" s="65" t="s">
        <v>185</v>
      </c>
      <c r="C6" s="65" t="s">
        <v>186</v>
      </c>
      <c r="D6" s="65" t="s">
        <v>187</v>
      </c>
      <c r="E6" s="65" t="s">
        <v>188</v>
      </c>
      <c r="F6" s="65" t="s">
        <v>189</v>
      </c>
      <c r="G6" s="65" t="s">
        <v>190</v>
      </c>
      <c r="H6" s="65" t="s">
        <v>191</v>
      </c>
      <c r="I6" s="65" t="s">
        <v>192</v>
      </c>
      <c r="J6" s="65" t="s">
        <v>193</v>
      </c>
      <c r="K6" s="65" t="s">
        <v>194</v>
      </c>
      <c r="L6" s="65" t="s">
        <v>195</v>
      </c>
      <c r="M6" s="65" t="s">
        <v>196</v>
      </c>
      <c r="N6" s="65" t="s">
        <v>197</v>
      </c>
      <c r="O6" s="65" t="s">
        <v>198</v>
      </c>
      <c r="P6" s="65" t="s">
        <v>199</v>
      </c>
      <c r="Q6" s="65" t="s">
        <v>200</v>
      </c>
      <c r="R6" s="65" t="s">
        <v>201</v>
      </c>
      <c r="S6" s="65" t="s">
        <v>202</v>
      </c>
      <c r="T6" s="65" t="s">
        <v>203</v>
      </c>
      <c r="U6" s="65" t="s">
        <v>204</v>
      </c>
      <c r="V6" s="65" t="s">
        <v>205</v>
      </c>
      <c r="W6" s="135" t="s">
        <v>979</v>
      </c>
    </row>
    <row r="7" spans="1:23">
      <c r="A7" s="18" t="s">
        <v>991</v>
      </c>
      <c r="B7" s="125">
        <v>10</v>
      </c>
      <c r="C7" s="125">
        <v>38</v>
      </c>
      <c r="D7" s="125">
        <v>69</v>
      </c>
      <c r="E7" s="125">
        <v>79</v>
      </c>
      <c r="F7" s="125">
        <v>68</v>
      </c>
      <c r="G7" s="125">
        <v>58</v>
      </c>
      <c r="H7" s="125">
        <v>52</v>
      </c>
      <c r="I7" s="125">
        <v>77</v>
      </c>
      <c r="J7" s="125">
        <v>63</v>
      </c>
      <c r="K7" s="125">
        <v>58</v>
      </c>
      <c r="L7" s="125">
        <v>76</v>
      </c>
      <c r="M7" s="125">
        <v>62</v>
      </c>
      <c r="N7" s="125">
        <v>16</v>
      </c>
      <c r="O7" s="125">
        <v>43</v>
      </c>
      <c r="P7" s="125">
        <v>61</v>
      </c>
      <c r="Q7" s="125">
        <v>9</v>
      </c>
      <c r="R7" s="125">
        <v>83</v>
      </c>
      <c r="S7" s="125">
        <v>61</v>
      </c>
      <c r="T7" s="125">
        <v>62</v>
      </c>
      <c r="U7" s="125">
        <v>73</v>
      </c>
      <c r="V7" s="125">
        <v>66</v>
      </c>
      <c r="W7" s="18">
        <v>29</v>
      </c>
    </row>
    <row r="8" spans="1:23">
      <c r="A8" s="48" t="s">
        <v>982</v>
      </c>
      <c r="B8" s="125">
        <v>0</v>
      </c>
      <c r="C8" s="125">
        <v>13</v>
      </c>
      <c r="D8" s="125">
        <v>1</v>
      </c>
      <c r="E8" s="125">
        <v>1</v>
      </c>
      <c r="F8" s="125">
        <v>0</v>
      </c>
      <c r="G8" s="125">
        <v>2</v>
      </c>
      <c r="H8" s="125">
        <v>6</v>
      </c>
      <c r="I8" s="125">
        <v>1</v>
      </c>
      <c r="J8" s="125">
        <v>1</v>
      </c>
      <c r="K8" s="125">
        <v>1</v>
      </c>
      <c r="L8" s="125">
        <v>0</v>
      </c>
      <c r="M8" s="125">
        <v>1</v>
      </c>
      <c r="N8" s="125">
        <v>0</v>
      </c>
      <c r="O8" s="125" t="s">
        <v>960</v>
      </c>
      <c r="P8" s="125">
        <v>1</v>
      </c>
      <c r="Q8" s="125">
        <v>0</v>
      </c>
      <c r="R8" s="125">
        <v>0</v>
      </c>
      <c r="S8" s="125">
        <v>0</v>
      </c>
      <c r="T8" s="125">
        <v>6</v>
      </c>
      <c r="U8" s="125">
        <v>1</v>
      </c>
      <c r="V8" s="125">
        <v>0</v>
      </c>
      <c r="W8" s="18">
        <v>36</v>
      </c>
    </row>
    <row r="9" spans="1:23">
      <c r="A9" s="48" t="s">
        <v>983</v>
      </c>
      <c r="B9" s="125">
        <v>0</v>
      </c>
      <c r="C9" s="125">
        <v>17</v>
      </c>
      <c r="D9" s="125">
        <v>1</v>
      </c>
      <c r="E9" s="125">
        <v>1</v>
      </c>
      <c r="F9" s="125">
        <v>1</v>
      </c>
      <c r="G9" s="125">
        <v>1</v>
      </c>
      <c r="H9" s="125">
        <v>7</v>
      </c>
      <c r="I9" s="125">
        <v>7</v>
      </c>
      <c r="J9" s="125">
        <v>1</v>
      </c>
      <c r="K9" s="125">
        <v>2</v>
      </c>
      <c r="L9" s="125">
        <v>0</v>
      </c>
      <c r="M9" s="125">
        <v>1</v>
      </c>
      <c r="N9" s="125">
        <v>0</v>
      </c>
      <c r="O9" s="125" t="s">
        <v>960</v>
      </c>
      <c r="P9" s="125">
        <v>2</v>
      </c>
      <c r="Q9" s="125">
        <v>0</v>
      </c>
      <c r="R9" s="125">
        <v>0</v>
      </c>
      <c r="S9" s="125">
        <v>0</v>
      </c>
      <c r="T9" s="125">
        <v>6</v>
      </c>
      <c r="U9" s="125">
        <v>1</v>
      </c>
      <c r="V9" s="125">
        <v>0</v>
      </c>
      <c r="W9" s="18">
        <v>20</v>
      </c>
    </row>
    <row r="10" spans="1:23">
      <c r="A10" s="48" t="s">
        <v>984</v>
      </c>
      <c r="B10" s="125">
        <v>7</v>
      </c>
      <c r="C10" s="125">
        <v>11</v>
      </c>
      <c r="D10" s="125">
        <v>3</v>
      </c>
      <c r="E10" s="125">
        <v>2</v>
      </c>
      <c r="F10" s="125">
        <v>2</v>
      </c>
      <c r="G10" s="125">
        <v>7</v>
      </c>
      <c r="H10" s="125">
        <v>6</v>
      </c>
      <c r="I10" s="125">
        <v>6</v>
      </c>
      <c r="J10" s="125" t="s">
        <v>960</v>
      </c>
      <c r="K10" s="125">
        <v>7</v>
      </c>
      <c r="L10" s="125">
        <v>2</v>
      </c>
      <c r="M10" s="125">
        <v>1</v>
      </c>
      <c r="N10" s="125">
        <v>0</v>
      </c>
      <c r="O10" s="125">
        <v>1</v>
      </c>
      <c r="P10" s="125">
        <v>7</v>
      </c>
      <c r="Q10" s="125">
        <v>3</v>
      </c>
      <c r="R10" s="125">
        <v>1</v>
      </c>
      <c r="S10" s="125">
        <v>3</v>
      </c>
      <c r="T10" s="125">
        <v>4</v>
      </c>
      <c r="U10" s="125">
        <v>2</v>
      </c>
      <c r="V10" s="125">
        <v>1</v>
      </c>
      <c r="W10" s="18">
        <v>2</v>
      </c>
    </row>
    <row r="11" spans="1:23">
      <c r="A11" s="60" t="s">
        <v>1082</v>
      </c>
      <c r="B11" s="125">
        <v>35</v>
      </c>
      <c r="C11" s="125">
        <v>0</v>
      </c>
      <c r="D11" s="125">
        <v>3</v>
      </c>
      <c r="E11" s="125">
        <v>0</v>
      </c>
      <c r="F11" s="125">
        <v>0</v>
      </c>
      <c r="G11" s="125">
        <v>0</v>
      </c>
      <c r="H11" s="125">
        <v>0</v>
      </c>
      <c r="I11" s="125" t="s">
        <v>960</v>
      </c>
      <c r="J11" s="125" t="s">
        <v>960</v>
      </c>
      <c r="K11" s="125">
        <v>0</v>
      </c>
      <c r="L11" s="125">
        <v>0</v>
      </c>
      <c r="M11" s="125">
        <v>0</v>
      </c>
      <c r="N11" s="125">
        <v>63</v>
      </c>
      <c r="O11" s="125">
        <v>1</v>
      </c>
      <c r="P11" s="125">
        <v>0</v>
      </c>
      <c r="Q11" s="125">
        <v>61</v>
      </c>
      <c r="R11" s="125" t="s">
        <v>960</v>
      </c>
      <c r="S11" s="125">
        <v>0</v>
      </c>
      <c r="T11" s="125">
        <v>0</v>
      </c>
      <c r="U11" s="125">
        <v>0</v>
      </c>
      <c r="V11" s="125">
        <v>0</v>
      </c>
      <c r="W11" s="18">
        <v>0</v>
      </c>
    </row>
    <row r="12" spans="1:23" ht="14.45" customHeight="1">
      <c r="A12" s="71" t="s">
        <v>1081</v>
      </c>
      <c r="B12" s="125">
        <v>2</v>
      </c>
      <c r="C12" s="125">
        <v>3</v>
      </c>
      <c r="D12" s="125">
        <v>3</v>
      </c>
      <c r="E12" s="125">
        <v>1</v>
      </c>
      <c r="F12" s="125">
        <v>1</v>
      </c>
      <c r="G12" s="125">
        <v>1</v>
      </c>
      <c r="H12" s="125">
        <v>1</v>
      </c>
      <c r="I12" s="125" t="s">
        <v>960</v>
      </c>
      <c r="J12" s="125">
        <v>0</v>
      </c>
      <c r="K12" s="125">
        <v>0</v>
      </c>
      <c r="L12" s="125">
        <v>1</v>
      </c>
      <c r="M12" s="125">
        <v>1</v>
      </c>
      <c r="N12" s="125">
        <v>2</v>
      </c>
      <c r="O12" s="125" t="s">
        <v>960</v>
      </c>
      <c r="P12" s="125">
        <v>2</v>
      </c>
      <c r="Q12" s="125">
        <v>1</v>
      </c>
      <c r="R12" s="125">
        <v>3</v>
      </c>
      <c r="S12" s="125" t="s">
        <v>960</v>
      </c>
      <c r="T12" s="125">
        <v>3</v>
      </c>
      <c r="U12" s="125">
        <v>1</v>
      </c>
      <c r="V12" s="125">
        <v>0</v>
      </c>
      <c r="W12" s="18">
        <v>0</v>
      </c>
    </row>
    <row r="13" spans="1:23">
      <c r="A13" s="60" t="s">
        <v>210</v>
      </c>
      <c r="B13" s="125">
        <v>2</v>
      </c>
      <c r="C13" s="125">
        <v>1</v>
      </c>
      <c r="D13" s="125">
        <v>1</v>
      </c>
      <c r="E13" s="125">
        <v>1</v>
      </c>
      <c r="F13" s="125">
        <v>4</v>
      </c>
      <c r="G13" s="125">
        <v>4</v>
      </c>
      <c r="H13" s="125">
        <v>2</v>
      </c>
      <c r="I13" s="125">
        <v>1</v>
      </c>
      <c r="J13" s="125" t="s">
        <v>960</v>
      </c>
      <c r="K13" s="125">
        <v>4</v>
      </c>
      <c r="L13" s="125">
        <v>1</v>
      </c>
      <c r="M13" s="125">
        <v>1</v>
      </c>
      <c r="N13" s="125">
        <v>1</v>
      </c>
      <c r="O13" s="125">
        <v>2</v>
      </c>
      <c r="P13" s="125">
        <v>3</v>
      </c>
      <c r="Q13" s="125">
        <v>0</v>
      </c>
      <c r="R13" s="125">
        <v>1</v>
      </c>
      <c r="S13" s="125">
        <v>7</v>
      </c>
      <c r="T13" s="125">
        <v>1</v>
      </c>
      <c r="U13" s="125">
        <v>2</v>
      </c>
      <c r="V13" s="125">
        <v>2</v>
      </c>
      <c r="W13" s="18">
        <v>0</v>
      </c>
    </row>
    <row r="14" spans="1:23">
      <c r="A14" s="60" t="s">
        <v>985</v>
      </c>
      <c r="B14" s="125">
        <v>0</v>
      </c>
      <c r="C14" s="125">
        <v>1</v>
      </c>
      <c r="D14" s="125">
        <v>1</v>
      </c>
      <c r="E14" s="125">
        <v>1</v>
      </c>
      <c r="F14" s="125">
        <v>0</v>
      </c>
      <c r="G14" s="125">
        <v>1</v>
      </c>
      <c r="H14" s="125">
        <v>1</v>
      </c>
      <c r="I14" s="125">
        <v>1</v>
      </c>
      <c r="J14" s="125">
        <v>0</v>
      </c>
      <c r="K14" s="125">
        <v>10</v>
      </c>
      <c r="L14" s="125">
        <v>0</v>
      </c>
      <c r="M14" s="125">
        <v>1</v>
      </c>
      <c r="N14" s="125">
        <v>0</v>
      </c>
      <c r="O14" s="125" t="s">
        <v>960</v>
      </c>
      <c r="P14" s="125">
        <v>3</v>
      </c>
      <c r="Q14" s="125">
        <v>0</v>
      </c>
      <c r="R14" s="125">
        <v>0</v>
      </c>
      <c r="S14" s="125" t="s">
        <v>960</v>
      </c>
      <c r="T14" s="125">
        <v>2</v>
      </c>
      <c r="U14" s="125">
        <v>1</v>
      </c>
      <c r="V14" s="125">
        <v>0</v>
      </c>
      <c r="W14" s="18">
        <v>1</v>
      </c>
    </row>
    <row r="15" spans="1:23">
      <c r="A15" s="60" t="s">
        <v>986</v>
      </c>
      <c r="B15" s="125">
        <v>9</v>
      </c>
      <c r="C15" s="125">
        <v>1</v>
      </c>
      <c r="D15" s="125">
        <v>3</v>
      </c>
      <c r="E15" s="125">
        <v>0</v>
      </c>
      <c r="F15" s="125">
        <v>2</v>
      </c>
      <c r="G15" s="125">
        <v>2</v>
      </c>
      <c r="H15" s="125">
        <v>1</v>
      </c>
      <c r="I15" s="125" t="s">
        <v>960</v>
      </c>
      <c r="J15" s="125">
        <v>1</v>
      </c>
      <c r="K15" s="125" t="s">
        <v>960</v>
      </c>
      <c r="L15" s="125">
        <v>0</v>
      </c>
      <c r="M15" s="125">
        <v>1</v>
      </c>
      <c r="N15" s="125">
        <v>2</v>
      </c>
      <c r="O15" s="125">
        <v>6</v>
      </c>
      <c r="P15" s="125">
        <v>0</v>
      </c>
      <c r="Q15" s="125">
        <v>4</v>
      </c>
      <c r="R15" s="125">
        <v>1</v>
      </c>
      <c r="S15" s="125">
        <v>3</v>
      </c>
      <c r="T15" s="125">
        <v>1</v>
      </c>
      <c r="U15" s="125">
        <v>1</v>
      </c>
      <c r="V15" s="125">
        <v>0</v>
      </c>
      <c r="W15" s="18">
        <v>0</v>
      </c>
    </row>
    <row r="16" spans="1:23">
      <c r="A16" s="60" t="s">
        <v>987</v>
      </c>
      <c r="B16" s="125" t="s">
        <v>960</v>
      </c>
      <c r="C16" s="125">
        <v>1</v>
      </c>
      <c r="D16" s="125">
        <v>0</v>
      </c>
      <c r="E16" s="125">
        <v>1</v>
      </c>
      <c r="F16" s="125">
        <v>0</v>
      </c>
      <c r="G16" s="125">
        <v>0</v>
      </c>
      <c r="H16" s="125">
        <v>0</v>
      </c>
      <c r="I16" s="125">
        <v>1</v>
      </c>
      <c r="J16" s="125" t="s">
        <v>960</v>
      </c>
      <c r="K16" s="125">
        <v>1</v>
      </c>
      <c r="L16" s="125">
        <v>0</v>
      </c>
      <c r="M16" s="125">
        <v>0</v>
      </c>
      <c r="N16" s="125">
        <v>0</v>
      </c>
      <c r="O16" s="125" t="s">
        <v>960</v>
      </c>
      <c r="P16" s="125">
        <v>1</v>
      </c>
      <c r="Q16" s="125">
        <v>0</v>
      </c>
      <c r="R16" s="125">
        <v>0</v>
      </c>
      <c r="S16" s="125" t="s">
        <v>960</v>
      </c>
      <c r="T16" s="125">
        <v>1</v>
      </c>
      <c r="U16" s="125">
        <v>0</v>
      </c>
      <c r="V16" s="125">
        <v>0</v>
      </c>
      <c r="W16" s="18">
        <v>0</v>
      </c>
    </row>
    <row r="17" spans="1:23">
      <c r="A17" s="60" t="s">
        <v>988</v>
      </c>
      <c r="B17" s="125">
        <v>0</v>
      </c>
      <c r="C17" s="125">
        <v>0</v>
      </c>
      <c r="D17" s="125">
        <v>0</v>
      </c>
      <c r="E17" s="125">
        <v>0</v>
      </c>
      <c r="F17" s="125">
        <v>1</v>
      </c>
      <c r="G17" s="125">
        <v>0</v>
      </c>
      <c r="H17" s="125">
        <v>1</v>
      </c>
      <c r="I17" s="125">
        <v>0</v>
      </c>
      <c r="J17" s="125" t="s">
        <v>960</v>
      </c>
      <c r="K17" s="125">
        <v>0</v>
      </c>
      <c r="L17" s="125">
        <v>0</v>
      </c>
      <c r="M17" s="125">
        <v>1</v>
      </c>
      <c r="N17" s="125">
        <v>0</v>
      </c>
      <c r="O17" s="125" t="s">
        <v>960</v>
      </c>
      <c r="P17" s="125">
        <v>2</v>
      </c>
      <c r="Q17" s="125">
        <v>0</v>
      </c>
      <c r="R17" s="125">
        <v>0</v>
      </c>
      <c r="S17" s="125">
        <v>1</v>
      </c>
      <c r="T17" s="125">
        <v>1</v>
      </c>
      <c r="U17" s="125">
        <v>0</v>
      </c>
      <c r="V17" s="125">
        <v>0</v>
      </c>
      <c r="W17" s="18">
        <v>0</v>
      </c>
    </row>
    <row r="18" spans="1:23">
      <c r="A18" s="60" t="s">
        <v>1083</v>
      </c>
      <c r="B18" s="125">
        <v>8</v>
      </c>
      <c r="C18" s="125">
        <v>0</v>
      </c>
      <c r="D18" s="125">
        <v>1</v>
      </c>
      <c r="E18" s="125">
        <v>0</v>
      </c>
      <c r="F18" s="125">
        <v>2</v>
      </c>
      <c r="G18" s="125">
        <v>1</v>
      </c>
      <c r="H18" s="125">
        <v>0</v>
      </c>
      <c r="I18" s="125">
        <v>0</v>
      </c>
      <c r="J18" s="125">
        <v>0</v>
      </c>
      <c r="K18" s="125">
        <v>1</v>
      </c>
      <c r="L18" s="125">
        <v>1</v>
      </c>
      <c r="M18" s="125">
        <v>0</v>
      </c>
      <c r="N18" s="125" t="s">
        <v>960</v>
      </c>
      <c r="O18" s="125">
        <v>1</v>
      </c>
      <c r="P18" s="125">
        <v>0</v>
      </c>
      <c r="Q18" s="125">
        <v>2</v>
      </c>
      <c r="R18" s="125">
        <v>0</v>
      </c>
      <c r="S18" s="125">
        <v>3</v>
      </c>
      <c r="T18" s="125">
        <v>0</v>
      </c>
      <c r="U18" s="125">
        <v>0</v>
      </c>
      <c r="V18" s="125">
        <v>0</v>
      </c>
      <c r="W18" s="18">
        <v>0</v>
      </c>
    </row>
    <row r="19" spans="1:23">
      <c r="A19" s="60" t="s">
        <v>212</v>
      </c>
      <c r="B19" s="125">
        <v>2</v>
      </c>
      <c r="C19" s="125">
        <v>1</v>
      </c>
      <c r="D19" s="125">
        <v>0</v>
      </c>
      <c r="E19" s="125">
        <v>0</v>
      </c>
      <c r="F19" s="125">
        <v>0</v>
      </c>
      <c r="G19" s="125">
        <v>1</v>
      </c>
      <c r="H19" s="125">
        <v>1</v>
      </c>
      <c r="I19" s="125">
        <v>1</v>
      </c>
      <c r="J19" s="125">
        <v>1</v>
      </c>
      <c r="K19" s="125">
        <v>0</v>
      </c>
      <c r="L19" s="125">
        <v>0</v>
      </c>
      <c r="M19" s="125">
        <v>1</v>
      </c>
      <c r="N19" s="125">
        <v>0</v>
      </c>
      <c r="O19" s="125" t="s">
        <v>960</v>
      </c>
      <c r="P19" s="125">
        <v>5</v>
      </c>
      <c r="Q19" s="125">
        <v>1</v>
      </c>
      <c r="R19" s="125" t="s">
        <v>960</v>
      </c>
      <c r="S19" s="125">
        <v>0</v>
      </c>
      <c r="T19" s="125">
        <v>0</v>
      </c>
      <c r="U19" s="125">
        <v>0</v>
      </c>
      <c r="V19" s="125">
        <v>0</v>
      </c>
      <c r="W19" s="18">
        <v>0</v>
      </c>
    </row>
    <row r="20" spans="1:23">
      <c r="A20" s="60" t="s">
        <v>1086</v>
      </c>
      <c r="B20" s="125">
        <v>0</v>
      </c>
      <c r="C20" s="125">
        <v>0</v>
      </c>
      <c r="D20" s="125">
        <v>0</v>
      </c>
      <c r="E20" s="125">
        <v>1</v>
      </c>
      <c r="F20" s="125">
        <v>1</v>
      </c>
      <c r="G20" s="125">
        <v>0</v>
      </c>
      <c r="H20" s="125">
        <v>0</v>
      </c>
      <c r="I20" s="125" t="s">
        <v>960</v>
      </c>
      <c r="J20" s="125" t="s">
        <v>960</v>
      </c>
      <c r="K20" s="125">
        <v>0</v>
      </c>
      <c r="L20" s="125">
        <v>0</v>
      </c>
      <c r="M20" s="125" t="s">
        <v>960</v>
      </c>
      <c r="N20" s="125">
        <v>0</v>
      </c>
      <c r="O20" s="125">
        <v>0</v>
      </c>
      <c r="P20" s="125">
        <v>0</v>
      </c>
      <c r="Q20" s="125">
        <v>1</v>
      </c>
      <c r="R20" s="125">
        <v>0</v>
      </c>
      <c r="S20" s="125" t="s">
        <v>960</v>
      </c>
      <c r="T20" s="125">
        <v>1</v>
      </c>
      <c r="U20" s="125">
        <v>0</v>
      </c>
      <c r="V20" s="125">
        <v>1</v>
      </c>
      <c r="W20" s="18">
        <v>0</v>
      </c>
    </row>
    <row r="21" spans="1:23" ht="14.1" customHeight="1">
      <c r="A21" s="71" t="s">
        <v>1084</v>
      </c>
      <c r="B21" s="125">
        <v>0</v>
      </c>
      <c r="C21" s="125">
        <v>1</v>
      </c>
      <c r="D21" s="125">
        <v>1</v>
      </c>
      <c r="E21" s="125">
        <v>0</v>
      </c>
      <c r="F21" s="125">
        <v>0</v>
      </c>
      <c r="G21" s="125">
        <v>1</v>
      </c>
      <c r="H21" s="125">
        <v>0</v>
      </c>
      <c r="I21" s="125">
        <v>1</v>
      </c>
      <c r="J21" s="125" t="s">
        <v>960</v>
      </c>
      <c r="K21" s="125">
        <v>1</v>
      </c>
      <c r="L21" s="125">
        <v>0</v>
      </c>
      <c r="M21" s="125">
        <v>0</v>
      </c>
      <c r="N21" s="125">
        <v>0</v>
      </c>
      <c r="O21" s="125">
        <v>0</v>
      </c>
      <c r="P21" s="125">
        <v>0</v>
      </c>
      <c r="Q21" s="125">
        <v>0</v>
      </c>
      <c r="R21" s="125" t="s">
        <v>960</v>
      </c>
      <c r="S21" s="125" t="s">
        <v>960</v>
      </c>
      <c r="T21" s="125">
        <v>0</v>
      </c>
      <c r="U21" s="125">
        <v>0</v>
      </c>
      <c r="V21" s="125">
        <v>0</v>
      </c>
      <c r="W21" s="18">
        <v>0</v>
      </c>
    </row>
    <row r="22" spans="1:23">
      <c r="A22" s="71" t="s">
        <v>232</v>
      </c>
      <c r="B22" s="125">
        <v>0</v>
      </c>
      <c r="C22" s="125">
        <v>1</v>
      </c>
      <c r="D22" s="125" t="s">
        <v>960</v>
      </c>
      <c r="E22" s="125">
        <v>0</v>
      </c>
      <c r="F22" s="125">
        <v>0</v>
      </c>
      <c r="G22" s="125">
        <v>1</v>
      </c>
      <c r="H22" s="125">
        <v>1</v>
      </c>
      <c r="I22" s="125">
        <v>0</v>
      </c>
      <c r="J22" s="125">
        <v>2</v>
      </c>
      <c r="K22" s="125">
        <v>1</v>
      </c>
      <c r="L22" s="125">
        <v>0</v>
      </c>
      <c r="M22" s="125">
        <v>2</v>
      </c>
      <c r="N22" s="125">
        <v>0</v>
      </c>
      <c r="O22" s="125" t="s">
        <v>960</v>
      </c>
      <c r="P22" s="125">
        <v>1</v>
      </c>
      <c r="Q22" s="125">
        <v>0</v>
      </c>
      <c r="R22" s="125" t="s">
        <v>960</v>
      </c>
      <c r="S22" s="125">
        <v>1</v>
      </c>
      <c r="T22" s="125">
        <v>0</v>
      </c>
      <c r="U22" s="125">
        <v>0</v>
      </c>
      <c r="V22" s="125">
        <v>0</v>
      </c>
      <c r="W22" s="18">
        <v>0</v>
      </c>
    </row>
    <row r="23" spans="1:23">
      <c r="A23" s="71" t="s">
        <v>1085</v>
      </c>
      <c r="B23" s="125">
        <v>1</v>
      </c>
      <c r="C23" s="125">
        <v>0</v>
      </c>
      <c r="D23" s="125">
        <v>0</v>
      </c>
      <c r="E23" s="125">
        <v>0</v>
      </c>
      <c r="F23" s="125">
        <v>1</v>
      </c>
      <c r="G23" s="125">
        <v>1</v>
      </c>
      <c r="H23" s="125">
        <v>1</v>
      </c>
      <c r="I23" s="125" t="s">
        <v>960</v>
      </c>
      <c r="J23" s="125">
        <v>1</v>
      </c>
      <c r="K23" s="125">
        <v>0</v>
      </c>
      <c r="L23" s="125">
        <v>0</v>
      </c>
      <c r="M23" s="125">
        <v>1</v>
      </c>
      <c r="N23" s="125">
        <v>0</v>
      </c>
      <c r="O23" s="125" t="s">
        <v>960</v>
      </c>
      <c r="P23" s="125">
        <v>0</v>
      </c>
      <c r="Q23" s="125">
        <v>1</v>
      </c>
      <c r="R23" s="125">
        <v>0</v>
      </c>
      <c r="S23" s="125">
        <v>2</v>
      </c>
      <c r="T23" s="125">
        <v>0</v>
      </c>
      <c r="U23" s="125">
        <v>0</v>
      </c>
      <c r="V23" s="125">
        <v>0</v>
      </c>
      <c r="W23" s="18">
        <v>0</v>
      </c>
    </row>
    <row r="24" spans="1:23" ht="27">
      <c r="A24" s="71" t="s">
        <v>1080</v>
      </c>
      <c r="B24" s="125">
        <v>0</v>
      </c>
      <c r="C24" s="125">
        <v>0</v>
      </c>
      <c r="D24" s="125">
        <v>0</v>
      </c>
      <c r="E24" s="125">
        <v>0</v>
      </c>
      <c r="F24" s="125">
        <v>0</v>
      </c>
      <c r="G24" s="125">
        <v>0</v>
      </c>
      <c r="H24" s="125">
        <v>0</v>
      </c>
      <c r="I24" s="125" t="s">
        <v>960</v>
      </c>
      <c r="J24" s="125">
        <v>1</v>
      </c>
      <c r="K24" s="125">
        <v>0</v>
      </c>
      <c r="L24" s="125">
        <v>0</v>
      </c>
      <c r="M24" s="125">
        <v>0</v>
      </c>
      <c r="N24" s="125">
        <v>1</v>
      </c>
      <c r="O24" s="125">
        <v>0</v>
      </c>
      <c r="P24" s="125">
        <v>0</v>
      </c>
      <c r="Q24" s="125">
        <v>0</v>
      </c>
      <c r="R24" s="125" t="s">
        <v>960</v>
      </c>
      <c r="S24" s="125" t="s">
        <v>960</v>
      </c>
      <c r="T24" s="125">
        <v>0</v>
      </c>
      <c r="U24" s="125">
        <v>0</v>
      </c>
      <c r="V24" s="125">
        <v>0</v>
      </c>
      <c r="W24" s="18">
        <v>0</v>
      </c>
    </row>
    <row r="25" spans="1:23">
      <c r="A25" s="60" t="s">
        <v>989</v>
      </c>
      <c r="B25" s="125">
        <v>0</v>
      </c>
      <c r="C25" s="125">
        <v>0</v>
      </c>
      <c r="D25" s="125" t="s">
        <v>960</v>
      </c>
      <c r="E25" s="125">
        <v>0</v>
      </c>
      <c r="F25" s="125">
        <v>0</v>
      </c>
      <c r="G25" s="125">
        <v>1</v>
      </c>
      <c r="H25" s="125">
        <v>1</v>
      </c>
      <c r="I25" s="125" t="s">
        <v>960</v>
      </c>
      <c r="J25" s="125">
        <v>2</v>
      </c>
      <c r="K25" s="125" t="s">
        <v>960</v>
      </c>
      <c r="L25" s="125">
        <v>0</v>
      </c>
      <c r="M25" s="125">
        <v>3</v>
      </c>
      <c r="N25" s="125" t="s">
        <v>960</v>
      </c>
      <c r="O25" s="125" t="s">
        <v>960</v>
      </c>
      <c r="P25" s="125">
        <v>0</v>
      </c>
      <c r="Q25" s="125">
        <v>0</v>
      </c>
      <c r="R25" s="125">
        <v>0</v>
      </c>
      <c r="S25" s="125">
        <v>0</v>
      </c>
      <c r="T25" s="125">
        <v>0</v>
      </c>
      <c r="U25" s="125">
        <v>0</v>
      </c>
      <c r="V25" s="125">
        <v>0</v>
      </c>
      <c r="W25" s="18">
        <v>0</v>
      </c>
    </row>
    <row r="26" spans="1:23">
      <c r="A26" s="60" t="s">
        <v>990</v>
      </c>
      <c r="B26" s="125" t="s">
        <v>960</v>
      </c>
      <c r="C26" s="125">
        <v>0</v>
      </c>
      <c r="D26" s="125">
        <v>0</v>
      </c>
      <c r="E26" s="125">
        <v>0</v>
      </c>
      <c r="F26" s="125">
        <v>0</v>
      </c>
      <c r="G26" s="125">
        <v>0</v>
      </c>
      <c r="H26" s="125">
        <v>0</v>
      </c>
      <c r="I26" s="125" t="s">
        <v>960</v>
      </c>
      <c r="J26" s="125" t="s">
        <v>960</v>
      </c>
      <c r="K26" s="125">
        <v>1</v>
      </c>
      <c r="L26" s="125">
        <v>0</v>
      </c>
      <c r="M26" s="125" t="s">
        <v>960</v>
      </c>
      <c r="N26" s="125" t="s">
        <v>960</v>
      </c>
      <c r="O26" s="125" t="s">
        <v>960</v>
      </c>
      <c r="P26" s="125">
        <v>0</v>
      </c>
      <c r="Q26" s="125">
        <v>0</v>
      </c>
      <c r="R26" s="125" t="s">
        <v>960</v>
      </c>
      <c r="S26" s="125">
        <v>0</v>
      </c>
      <c r="T26" s="125">
        <v>0</v>
      </c>
      <c r="U26" s="125">
        <v>0</v>
      </c>
      <c r="V26" s="125" t="s">
        <v>960</v>
      </c>
      <c r="W26" s="18">
        <v>1</v>
      </c>
    </row>
    <row r="27" spans="1:23">
      <c r="A27" s="60" t="s">
        <v>213</v>
      </c>
      <c r="B27" s="125">
        <v>12</v>
      </c>
      <c r="C27" s="125">
        <v>6</v>
      </c>
      <c r="D27" s="125">
        <v>5</v>
      </c>
      <c r="E27" s="125">
        <v>2</v>
      </c>
      <c r="F27" s="125">
        <v>10</v>
      </c>
      <c r="G27" s="125">
        <v>10</v>
      </c>
      <c r="H27" s="125">
        <v>7</v>
      </c>
      <c r="I27" s="125">
        <v>1</v>
      </c>
      <c r="J27" s="125">
        <v>10</v>
      </c>
      <c r="K27" s="125">
        <v>4</v>
      </c>
      <c r="L27" s="125">
        <v>1</v>
      </c>
      <c r="M27" s="125">
        <v>15</v>
      </c>
      <c r="N27" s="125">
        <v>5</v>
      </c>
      <c r="O27" s="125">
        <v>30</v>
      </c>
      <c r="P27" s="125">
        <v>3</v>
      </c>
      <c r="Q27" s="125">
        <v>10</v>
      </c>
      <c r="R27" s="125">
        <v>3</v>
      </c>
      <c r="S27" s="125">
        <v>9</v>
      </c>
      <c r="T27" s="125">
        <v>4</v>
      </c>
      <c r="U27" s="125">
        <v>6</v>
      </c>
      <c r="V27" s="125">
        <v>3</v>
      </c>
      <c r="W27" s="18">
        <v>4</v>
      </c>
    </row>
    <row r="28" spans="1:23">
      <c r="A28" s="60" t="s">
        <v>992</v>
      </c>
      <c r="B28" s="125">
        <v>11</v>
      </c>
      <c r="C28" s="125">
        <v>5</v>
      </c>
      <c r="D28" s="125">
        <v>6</v>
      </c>
      <c r="E28" s="125">
        <v>7</v>
      </c>
      <c r="F28" s="125">
        <v>7</v>
      </c>
      <c r="G28" s="125">
        <v>7</v>
      </c>
      <c r="H28" s="125">
        <v>12</v>
      </c>
      <c r="I28" s="125">
        <v>1</v>
      </c>
      <c r="J28" s="125">
        <v>16</v>
      </c>
      <c r="K28" s="125">
        <v>8</v>
      </c>
      <c r="L28" s="125">
        <v>16</v>
      </c>
      <c r="M28" s="125">
        <v>8</v>
      </c>
      <c r="N28" s="125">
        <v>8</v>
      </c>
      <c r="O28" s="125">
        <v>13</v>
      </c>
      <c r="P28" s="125">
        <v>7</v>
      </c>
      <c r="Q28" s="125">
        <v>6</v>
      </c>
      <c r="R28" s="125">
        <v>7</v>
      </c>
      <c r="S28" s="125">
        <v>9</v>
      </c>
      <c r="T28" s="125">
        <v>8</v>
      </c>
      <c r="U28" s="125">
        <v>9</v>
      </c>
      <c r="V28" s="125">
        <v>25</v>
      </c>
      <c r="W28" s="18">
        <v>5</v>
      </c>
    </row>
    <row r="29" spans="1:23">
      <c r="A29" s="60" t="s">
        <v>183</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8">
        <v>100</v>
      </c>
    </row>
    <row r="30" spans="1:23" ht="27.75">
      <c r="A30" s="71" t="s">
        <v>994</v>
      </c>
      <c r="B30" s="126">
        <v>6723</v>
      </c>
      <c r="C30" s="126">
        <v>13496</v>
      </c>
      <c r="D30" s="126">
        <v>1598</v>
      </c>
      <c r="E30" s="126">
        <v>9753</v>
      </c>
      <c r="F30" s="123">
        <v>11166</v>
      </c>
      <c r="G30" s="123">
        <v>2387</v>
      </c>
      <c r="H30" s="124">
        <v>20779</v>
      </c>
      <c r="I30" s="124">
        <v>3212</v>
      </c>
      <c r="J30" s="124">
        <v>971</v>
      </c>
      <c r="K30" s="124">
        <v>3046</v>
      </c>
      <c r="L30" s="124">
        <v>58615</v>
      </c>
      <c r="M30" s="124">
        <v>1587</v>
      </c>
      <c r="N30" s="124">
        <v>3007</v>
      </c>
      <c r="O30" s="124">
        <v>576</v>
      </c>
      <c r="P30" s="124">
        <v>13495</v>
      </c>
      <c r="Q30" s="124">
        <v>6242</v>
      </c>
      <c r="R30" s="124">
        <v>3366</v>
      </c>
      <c r="S30" s="124">
        <v>774</v>
      </c>
      <c r="T30" s="124">
        <v>146664</v>
      </c>
      <c r="U30" s="124">
        <v>5403</v>
      </c>
      <c r="V30" s="124">
        <v>12715</v>
      </c>
      <c r="W30" s="18">
        <v>32802</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218</v>
      </c>
    </row>
    <row r="33" spans="1:1">
      <c r="A33" s="53" t="s">
        <v>62</v>
      </c>
    </row>
    <row r="34" spans="1:1">
      <c r="A34" s="53" t="s">
        <v>59</v>
      </c>
    </row>
    <row r="35" spans="1:1">
      <c r="A35" s="53" t="s">
        <v>63</v>
      </c>
    </row>
    <row r="36" spans="1:1">
      <c r="A36" s="53" t="s">
        <v>60</v>
      </c>
    </row>
    <row r="37" spans="1:1">
      <c r="A37" s="134" t="s">
        <v>1007</v>
      </c>
    </row>
    <row r="38" spans="1:1">
      <c r="A38" s="53" t="s">
        <v>993</v>
      </c>
    </row>
    <row r="39" spans="1:1">
      <c r="A39" s="53" t="s">
        <v>995</v>
      </c>
    </row>
  </sheetData>
  <pageMargins left="0.7" right="0.7" top="0.75" bottom="0.75" header="0.3" footer="0.3"/>
  <pageSetup paperSize="9" orientation="portrait" horizontalDpi="120" verticalDpi="72" r:id="rId1"/>
  <drawing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DBBD0-8A26-4C7D-9762-EFFBFA94C53A}">
  <dimension ref="A1:W39"/>
  <sheetViews>
    <sheetView zoomScaleNormal="100" workbookViewId="0"/>
  </sheetViews>
  <sheetFormatPr defaultColWidth="9.33203125" defaultRowHeight="13.5"/>
  <cols>
    <col min="1" max="1" width="62.6640625" style="16" customWidth="1"/>
    <col min="2" max="5" width="13.33203125" style="16" customWidth="1"/>
    <col min="6" max="22" width="12.33203125" style="16" bestFit="1" customWidth="1"/>
    <col min="23" max="23" width="13.6640625" style="127" bestFit="1" customWidth="1"/>
    <col min="24" max="16384" width="9.33203125" style="16"/>
  </cols>
  <sheetData>
    <row r="1" spans="1:23">
      <c r="A1" s="44" t="s">
        <v>898</v>
      </c>
    </row>
    <row r="2" spans="1:23" ht="17.25" customHeight="1">
      <c r="A2" s="17" t="s">
        <v>1068</v>
      </c>
      <c r="B2" s="17"/>
      <c r="C2" s="17"/>
      <c r="D2" s="17"/>
      <c r="E2" s="17"/>
    </row>
    <row r="3" spans="1:23" ht="17.25" customHeight="1">
      <c r="A3" s="45" t="s">
        <v>1014</v>
      </c>
      <c r="B3" s="46"/>
      <c r="C3" s="46"/>
      <c r="D3" s="46"/>
      <c r="E3" s="46"/>
    </row>
    <row r="4" spans="1:23" ht="90.75">
      <c r="A4" s="23" t="s">
        <v>226</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40" t="s">
        <v>981</v>
      </c>
    </row>
    <row r="5" spans="1:23" ht="15">
      <c r="A5" s="48" t="s">
        <v>206</v>
      </c>
      <c r="B5" s="62">
        <v>90</v>
      </c>
      <c r="C5" s="62">
        <v>95</v>
      </c>
      <c r="D5" s="62">
        <v>94</v>
      </c>
      <c r="E5" s="62">
        <v>93</v>
      </c>
      <c r="F5" s="63">
        <v>94</v>
      </c>
      <c r="G5" s="63">
        <v>93</v>
      </c>
      <c r="H5" s="64">
        <v>87</v>
      </c>
      <c r="I5" s="64">
        <v>99</v>
      </c>
      <c r="J5" s="64">
        <v>87</v>
      </c>
      <c r="K5" s="64">
        <v>92</v>
      </c>
      <c r="L5" s="64">
        <v>88</v>
      </c>
      <c r="M5" s="64">
        <v>92</v>
      </c>
      <c r="N5" s="64">
        <v>93</v>
      </c>
      <c r="O5" s="64">
        <v>85</v>
      </c>
      <c r="P5" s="64">
        <v>93</v>
      </c>
      <c r="Q5" s="64">
        <v>94</v>
      </c>
      <c r="R5" s="64">
        <v>93</v>
      </c>
      <c r="S5" s="64">
        <v>92</v>
      </c>
      <c r="T5" s="64">
        <v>92</v>
      </c>
      <c r="U5" s="64">
        <v>91</v>
      </c>
      <c r="V5" s="64">
        <v>80</v>
      </c>
      <c r="W5" s="137">
        <v>95</v>
      </c>
    </row>
    <row r="6" spans="1:23">
      <c r="A6" s="48" t="s">
        <v>217</v>
      </c>
      <c r="B6" s="65" t="s">
        <v>185</v>
      </c>
      <c r="C6" s="65" t="s">
        <v>186</v>
      </c>
      <c r="D6" s="65" t="s">
        <v>187</v>
      </c>
      <c r="E6" s="65" t="s">
        <v>188</v>
      </c>
      <c r="F6" s="65" t="s">
        <v>189</v>
      </c>
      <c r="G6" s="65" t="s">
        <v>190</v>
      </c>
      <c r="H6" s="65" t="s">
        <v>191</v>
      </c>
      <c r="I6" s="65" t="s">
        <v>192</v>
      </c>
      <c r="J6" s="65" t="s">
        <v>193</v>
      </c>
      <c r="K6" s="65" t="s">
        <v>194</v>
      </c>
      <c r="L6" s="65" t="s">
        <v>195</v>
      </c>
      <c r="M6" s="65" t="s">
        <v>196</v>
      </c>
      <c r="N6" s="65" t="s">
        <v>197</v>
      </c>
      <c r="O6" s="65" t="s">
        <v>198</v>
      </c>
      <c r="P6" s="65" t="s">
        <v>199</v>
      </c>
      <c r="Q6" s="65" t="s">
        <v>200</v>
      </c>
      <c r="R6" s="65" t="s">
        <v>201</v>
      </c>
      <c r="S6" s="65" t="s">
        <v>202</v>
      </c>
      <c r="T6" s="65" t="s">
        <v>203</v>
      </c>
      <c r="U6" s="65" t="s">
        <v>204</v>
      </c>
      <c r="V6" s="65" t="s">
        <v>205</v>
      </c>
      <c r="W6" s="141" t="s">
        <v>979</v>
      </c>
    </row>
    <row r="7" spans="1:23">
      <c r="A7" s="18" t="s">
        <v>991</v>
      </c>
      <c r="B7" s="125">
        <v>11</v>
      </c>
      <c r="C7" s="125">
        <v>39</v>
      </c>
      <c r="D7" s="125">
        <v>69</v>
      </c>
      <c r="E7" s="125">
        <v>79</v>
      </c>
      <c r="F7" s="125">
        <v>68</v>
      </c>
      <c r="G7" s="125">
        <v>58</v>
      </c>
      <c r="H7" s="125">
        <v>51</v>
      </c>
      <c r="I7" s="125">
        <v>77</v>
      </c>
      <c r="J7" s="125">
        <v>65</v>
      </c>
      <c r="K7" s="125">
        <v>58</v>
      </c>
      <c r="L7" s="125">
        <v>81</v>
      </c>
      <c r="M7" s="125">
        <v>62</v>
      </c>
      <c r="N7" s="125">
        <v>18</v>
      </c>
      <c r="O7" s="125">
        <v>47</v>
      </c>
      <c r="P7" s="125">
        <v>63</v>
      </c>
      <c r="Q7" s="125">
        <v>9</v>
      </c>
      <c r="R7" s="125">
        <v>83</v>
      </c>
      <c r="S7" s="125">
        <v>66</v>
      </c>
      <c r="T7" s="125">
        <v>61</v>
      </c>
      <c r="U7" s="125">
        <v>74</v>
      </c>
      <c r="V7" s="125">
        <v>71</v>
      </c>
      <c r="W7" s="142">
        <v>30</v>
      </c>
    </row>
    <row r="8" spans="1:23">
      <c r="A8" s="48" t="s">
        <v>982</v>
      </c>
      <c r="B8" s="125" t="s">
        <v>960</v>
      </c>
      <c r="C8" s="125">
        <v>13</v>
      </c>
      <c r="D8" s="125" t="s">
        <v>960</v>
      </c>
      <c r="E8" s="125" t="s">
        <v>960</v>
      </c>
      <c r="F8" s="125">
        <v>0</v>
      </c>
      <c r="G8" s="125">
        <v>2</v>
      </c>
      <c r="H8" s="125">
        <v>6</v>
      </c>
      <c r="I8" s="125">
        <v>1</v>
      </c>
      <c r="J8" s="125" t="s">
        <v>960</v>
      </c>
      <c r="K8" s="125" t="s">
        <v>960</v>
      </c>
      <c r="L8" s="125">
        <v>0</v>
      </c>
      <c r="M8" s="125">
        <v>1</v>
      </c>
      <c r="N8" s="125" t="s">
        <v>960</v>
      </c>
      <c r="O8" s="125" t="s">
        <v>960</v>
      </c>
      <c r="P8" s="125">
        <v>1</v>
      </c>
      <c r="Q8" s="125">
        <v>0</v>
      </c>
      <c r="R8" s="125">
        <v>0</v>
      </c>
      <c r="S8" s="125" t="s">
        <v>980</v>
      </c>
      <c r="T8" s="125">
        <v>6</v>
      </c>
      <c r="U8" s="125" t="s">
        <v>960</v>
      </c>
      <c r="V8" s="125" t="s">
        <v>960</v>
      </c>
      <c r="W8" s="143">
        <v>36</v>
      </c>
    </row>
    <row r="9" spans="1:23">
      <c r="A9" s="48" t="s">
        <v>983</v>
      </c>
      <c r="B9" s="125" t="s">
        <v>960</v>
      </c>
      <c r="C9" s="125">
        <v>17</v>
      </c>
      <c r="D9" s="125">
        <v>1</v>
      </c>
      <c r="E9" s="125">
        <v>1</v>
      </c>
      <c r="F9" s="125">
        <v>1</v>
      </c>
      <c r="G9" s="125">
        <v>2</v>
      </c>
      <c r="H9" s="125">
        <v>8</v>
      </c>
      <c r="I9" s="125">
        <v>7</v>
      </c>
      <c r="J9" s="125">
        <v>1</v>
      </c>
      <c r="K9" s="125">
        <v>2</v>
      </c>
      <c r="L9" s="125">
        <v>0</v>
      </c>
      <c r="M9" s="125">
        <v>2</v>
      </c>
      <c r="N9" s="125" t="s">
        <v>960</v>
      </c>
      <c r="O9" s="125" t="s">
        <v>960</v>
      </c>
      <c r="P9" s="125">
        <v>2</v>
      </c>
      <c r="Q9" s="125" t="s">
        <v>960</v>
      </c>
      <c r="R9" s="125" t="s">
        <v>960</v>
      </c>
      <c r="S9" s="125" t="s">
        <v>980</v>
      </c>
      <c r="T9" s="125">
        <v>6</v>
      </c>
      <c r="U9" s="125">
        <v>1</v>
      </c>
      <c r="V9" s="125">
        <v>0</v>
      </c>
      <c r="W9" s="142">
        <v>20</v>
      </c>
    </row>
    <row r="10" spans="1:23">
      <c r="A10" s="48" t="s">
        <v>984</v>
      </c>
      <c r="B10" s="125">
        <v>8</v>
      </c>
      <c r="C10" s="125">
        <v>11</v>
      </c>
      <c r="D10" s="125">
        <v>3</v>
      </c>
      <c r="E10" s="125" t="s">
        <v>960</v>
      </c>
      <c r="F10" s="125">
        <v>2</v>
      </c>
      <c r="G10" s="125">
        <v>7</v>
      </c>
      <c r="H10" s="125">
        <v>6</v>
      </c>
      <c r="I10" s="125">
        <v>6</v>
      </c>
      <c r="J10" s="125" t="s">
        <v>960</v>
      </c>
      <c r="K10" s="125">
        <v>7</v>
      </c>
      <c r="L10" s="125">
        <v>2</v>
      </c>
      <c r="M10" s="125">
        <v>1</v>
      </c>
      <c r="N10" s="125" t="s">
        <v>960</v>
      </c>
      <c r="O10" s="125" t="s">
        <v>960</v>
      </c>
      <c r="P10" s="125">
        <v>7</v>
      </c>
      <c r="Q10" s="125">
        <v>4</v>
      </c>
      <c r="R10" s="125">
        <v>1</v>
      </c>
      <c r="S10" s="125">
        <v>4</v>
      </c>
      <c r="T10" s="125">
        <v>4</v>
      </c>
      <c r="U10" s="125" t="s">
        <v>960</v>
      </c>
      <c r="V10" s="125">
        <v>1</v>
      </c>
      <c r="W10" s="143">
        <v>2</v>
      </c>
    </row>
    <row r="11" spans="1:23">
      <c r="A11" s="60" t="s">
        <v>1082</v>
      </c>
      <c r="B11" s="125">
        <v>34</v>
      </c>
      <c r="C11" s="125" t="s">
        <v>960</v>
      </c>
      <c r="D11" s="125">
        <v>3</v>
      </c>
      <c r="E11" s="125">
        <v>0</v>
      </c>
      <c r="F11" s="125">
        <v>0</v>
      </c>
      <c r="G11" s="125">
        <v>0</v>
      </c>
      <c r="H11" s="125" t="s">
        <v>960</v>
      </c>
      <c r="I11" s="125" t="s">
        <v>960</v>
      </c>
      <c r="J11" s="125" t="s">
        <v>960</v>
      </c>
      <c r="K11" s="125">
        <v>0</v>
      </c>
      <c r="L11" s="125">
        <v>0</v>
      </c>
      <c r="M11" s="125" t="s">
        <v>960</v>
      </c>
      <c r="N11" s="125">
        <v>63</v>
      </c>
      <c r="O11" s="125" t="s">
        <v>960</v>
      </c>
      <c r="P11" s="125">
        <v>0</v>
      </c>
      <c r="Q11" s="125">
        <v>61</v>
      </c>
      <c r="R11" s="125" t="s">
        <v>960</v>
      </c>
      <c r="S11" s="125" t="s">
        <v>980</v>
      </c>
      <c r="T11" s="125">
        <v>0</v>
      </c>
      <c r="U11" s="125" t="s">
        <v>960</v>
      </c>
      <c r="V11" s="125" t="s">
        <v>960</v>
      </c>
      <c r="W11" s="142" t="s">
        <v>960</v>
      </c>
    </row>
    <row r="12" spans="1:23" ht="14.45" customHeight="1">
      <c r="A12" s="71" t="s">
        <v>1081</v>
      </c>
      <c r="B12" s="125">
        <v>1</v>
      </c>
      <c r="C12" s="125">
        <v>2</v>
      </c>
      <c r="D12" s="125">
        <v>3</v>
      </c>
      <c r="E12" s="125">
        <v>1</v>
      </c>
      <c r="F12" s="125">
        <v>1</v>
      </c>
      <c r="G12" s="125">
        <v>0</v>
      </c>
      <c r="H12" s="125">
        <v>1</v>
      </c>
      <c r="I12" s="125" t="s">
        <v>960</v>
      </c>
      <c r="J12" s="125" t="s">
        <v>960</v>
      </c>
      <c r="K12" s="125" t="s">
        <v>960</v>
      </c>
      <c r="L12" s="125">
        <v>1</v>
      </c>
      <c r="M12" s="125">
        <v>1</v>
      </c>
      <c r="N12" s="125">
        <v>3</v>
      </c>
      <c r="O12" s="125" t="s">
        <v>960</v>
      </c>
      <c r="P12" s="125">
        <v>2</v>
      </c>
      <c r="Q12" s="125">
        <v>1</v>
      </c>
      <c r="R12" s="125">
        <v>2</v>
      </c>
      <c r="S12" s="125" t="s">
        <v>960</v>
      </c>
      <c r="T12" s="125">
        <v>3</v>
      </c>
      <c r="U12" s="125" t="s">
        <v>960</v>
      </c>
      <c r="V12" s="125">
        <v>0</v>
      </c>
      <c r="W12" s="143">
        <v>0</v>
      </c>
    </row>
    <row r="13" spans="1:23">
      <c r="A13" s="60" t="s">
        <v>210</v>
      </c>
      <c r="B13" s="125">
        <v>2</v>
      </c>
      <c r="C13" s="125">
        <v>1</v>
      </c>
      <c r="D13" s="125">
        <v>1</v>
      </c>
      <c r="E13" s="125" t="s">
        <v>960</v>
      </c>
      <c r="F13" s="125">
        <v>4</v>
      </c>
      <c r="G13" s="125">
        <v>4</v>
      </c>
      <c r="H13" s="125">
        <v>2</v>
      </c>
      <c r="I13" s="125">
        <v>1</v>
      </c>
      <c r="J13" s="125" t="s">
        <v>960</v>
      </c>
      <c r="K13" s="125">
        <v>4</v>
      </c>
      <c r="L13" s="125">
        <v>1</v>
      </c>
      <c r="M13" s="125">
        <v>1</v>
      </c>
      <c r="N13" s="125">
        <v>1</v>
      </c>
      <c r="O13" s="125">
        <v>3</v>
      </c>
      <c r="P13" s="125">
        <v>3</v>
      </c>
      <c r="Q13" s="125" t="s">
        <v>960</v>
      </c>
      <c r="R13" s="125" t="s">
        <v>960</v>
      </c>
      <c r="S13" s="125">
        <v>7</v>
      </c>
      <c r="T13" s="125">
        <v>1</v>
      </c>
      <c r="U13" s="125">
        <v>2</v>
      </c>
      <c r="V13" s="125">
        <v>2</v>
      </c>
      <c r="W13" s="142" t="s">
        <v>960</v>
      </c>
    </row>
    <row r="14" spans="1:23">
      <c r="A14" s="60" t="s">
        <v>985</v>
      </c>
      <c r="B14" s="125" t="s">
        <v>960</v>
      </c>
      <c r="C14" s="125" t="s">
        <v>960</v>
      </c>
      <c r="D14" s="125" t="s">
        <v>960</v>
      </c>
      <c r="E14" s="125" t="s">
        <v>960</v>
      </c>
      <c r="F14" s="125">
        <v>0</v>
      </c>
      <c r="G14" s="125" t="s">
        <v>960</v>
      </c>
      <c r="H14" s="125">
        <v>1</v>
      </c>
      <c r="I14" s="125">
        <v>1</v>
      </c>
      <c r="J14" s="125" t="s">
        <v>960</v>
      </c>
      <c r="K14" s="125">
        <v>10</v>
      </c>
      <c r="L14" s="125">
        <v>0</v>
      </c>
      <c r="M14" s="125">
        <v>2</v>
      </c>
      <c r="N14" s="125" t="s">
        <v>960</v>
      </c>
      <c r="O14" s="125" t="s">
        <v>960</v>
      </c>
      <c r="P14" s="125">
        <v>3</v>
      </c>
      <c r="Q14" s="125">
        <v>0</v>
      </c>
      <c r="R14" s="125">
        <v>0</v>
      </c>
      <c r="S14" s="125" t="s">
        <v>960</v>
      </c>
      <c r="T14" s="125">
        <v>2</v>
      </c>
      <c r="U14" s="125">
        <v>1</v>
      </c>
      <c r="V14" s="125" t="s">
        <v>960</v>
      </c>
      <c r="W14" s="143">
        <v>1</v>
      </c>
    </row>
    <row r="15" spans="1:23">
      <c r="A15" s="60" t="s">
        <v>986</v>
      </c>
      <c r="B15" s="125">
        <v>9</v>
      </c>
      <c r="C15" s="125">
        <v>0</v>
      </c>
      <c r="D15" s="125">
        <v>2</v>
      </c>
      <c r="E15" s="125">
        <v>0</v>
      </c>
      <c r="F15" s="125">
        <v>1</v>
      </c>
      <c r="G15" s="125">
        <v>2</v>
      </c>
      <c r="H15" s="125">
        <v>1</v>
      </c>
      <c r="I15" s="125" t="s">
        <v>960</v>
      </c>
      <c r="J15" s="125" t="s">
        <v>960</v>
      </c>
      <c r="K15" s="125" t="s">
        <v>960</v>
      </c>
      <c r="L15" s="125">
        <v>0</v>
      </c>
      <c r="M15" s="125">
        <v>1</v>
      </c>
      <c r="N15" s="125">
        <v>2</v>
      </c>
      <c r="O15" s="125">
        <v>4</v>
      </c>
      <c r="P15" s="125" t="s">
        <v>960</v>
      </c>
      <c r="Q15" s="125">
        <v>4</v>
      </c>
      <c r="R15" s="125">
        <v>1</v>
      </c>
      <c r="S15" s="125">
        <v>1</v>
      </c>
      <c r="T15" s="125">
        <v>0</v>
      </c>
      <c r="U15" s="125">
        <v>1</v>
      </c>
      <c r="V15" s="125">
        <v>0</v>
      </c>
      <c r="W15" s="142">
        <v>0</v>
      </c>
    </row>
    <row r="16" spans="1:23">
      <c r="A16" s="60" t="s">
        <v>987</v>
      </c>
      <c r="B16" s="125" t="s">
        <v>960</v>
      </c>
      <c r="C16" s="125">
        <v>1</v>
      </c>
      <c r="D16" s="125" t="s">
        <v>960</v>
      </c>
      <c r="E16" s="125">
        <v>1</v>
      </c>
      <c r="F16" s="125" t="s">
        <v>960</v>
      </c>
      <c r="G16" s="125" t="s">
        <v>960</v>
      </c>
      <c r="H16" s="125">
        <v>0</v>
      </c>
      <c r="I16" s="125" t="s">
        <v>960</v>
      </c>
      <c r="J16" s="125" t="s">
        <v>960</v>
      </c>
      <c r="K16" s="125" t="s">
        <v>960</v>
      </c>
      <c r="L16" s="125">
        <v>0</v>
      </c>
      <c r="M16" s="125" t="s">
        <v>960</v>
      </c>
      <c r="N16" s="125" t="s">
        <v>960</v>
      </c>
      <c r="O16" s="125" t="s">
        <v>960</v>
      </c>
      <c r="P16" s="125">
        <v>1</v>
      </c>
      <c r="Q16" s="125" t="s">
        <v>960</v>
      </c>
      <c r="R16" s="125" t="s">
        <v>960</v>
      </c>
      <c r="S16" s="125" t="s">
        <v>960</v>
      </c>
      <c r="T16" s="125">
        <v>1</v>
      </c>
      <c r="U16" s="125" t="s">
        <v>960</v>
      </c>
      <c r="V16" s="125">
        <v>0</v>
      </c>
      <c r="W16" s="143">
        <v>0</v>
      </c>
    </row>
    <row r="17" spans="1:23">
      <c r="A17" s="60" t="s">
        <v>988</v>
      </c>
      <c r="B17" s="125" t="s">
        <v>960</v>
      </c>
      <c r="C17" s="125">
        <v>0</v>
      </c>
      <c r="D17" s="125" t="s">
        <v>960</v>
      </c>
      <c r="E17" s="125">
        <v>0</v>
      </c>
      <c r="F17" s="125">
        <v>1</v>
      </c>
      <c r="G17" s="125" t="s">
        <v>960</v>
      </c>
      <c r="H17" s="125">
        <v>0</v>
      </c>
      <c r="I17" s="125" t="s">
        <v>960</v>
      </c>
      <c r="J17" s="125" t="s">
        <v>960</v>
      </c>
      <c r="K17" s="125">
        <v>0</v>
      </c>
      <c r="L17" s="125">
        <v>0</v>
      </c>
      <c r="M17" s="125">
        <v>1</v>
      </c>
      <c r="N17" s="125" t="s">
        <v>960</v>
      </c>
      <c r="O17" s="125" t="s">
        <v>960</v>
      </c>
      <c r="P17" s="125">
        <v>2</v>
      </c>
      <c r="Q17" s="125">
        <v>0</v>
      </c>
      <c r="R17" s="125" t="s">
        <v>960</v>
      </c>
      <c r="S17" s="125" t="s">
        <v>980</v>
      </c>
      <c r="T17" s="125">
        <v>0</v>
      </c>
      <c r="U17" s="125" t="s">
        <v>960</v>
      </c>
      <c r="V17" s="125">
        <v>0</v>
      </c>
      <c r="W17" s="142">
        <v>0</v>
      </c>
    </row>
    <row r="18" spans="1:23">
      <c r="A18" s="60" t="s">
        <v>1083</v>
      </c>
      <c r="B18" s="125">
        <v>8</v>
      </c>
      <c r="C18" s="125">
        <v>0</v>
      </c>
      <c r="D18" s="125" t="s">
        <v>960</v>
      </c>
      <c r="E18" s="125" t="s">
        <v>960</v>
      </c>
      <c r="F18" s="125">
        <v>2</v>
      </c>
      <c r="G18" s="125" t="s">
        <v>960</v>
      </c>
      <c r="H18" s="125">
        <v>0</v>
      </c>
      <c r="I18" s="125">
        <v>0</v>
      </c>
      <c r="J18" s="125" t="s">
        <v>960</v>
      </c>
      <c r="K18" s="125">
        <v>1</v>
      </c>
      <c r="L18" s="125">
        <v>0</v>
      </c>
      <c r="M18" s="125" t="s">
        <v>960</v>
      </c>
      <c r="N18" s="125" t="s">
        <v>960</v>
      </c>
      <c r="O18" s="125" t="s">
        <v>960</v>
      </c>
      <c r="P18" s="125">
        <v>0</v>
      </c>
      <c r="Q18" s="125">
        <v>2</v>
      </c>
      <c r="R18" s="125">
        <v>0</v>
      </c>
      <c r="S18" s="125">
        <v>5</v>
      </c>
      <c r="T18" s="125">
        <v>0</v>
      </c>
      <c r="U18" s="125">
        <v>0</v>
      </c>
      <c r="V18" s="125">
        <v>0</v>
      </c>
      <c r="W18" s="143">
        <v>0</v>
      </c>
    </row>
    <row r="19" spans="1:23">
      <c r="A19" s="60" t="s">
        <v>212</v>
      </c>
      <c r="B19" s="125">
        <v>2</v>
      </c>
      <c r="C19" s="125">
        <v>1</v>
      </c>
      <c r="D19" s="125">
        <v>0</v>
      </c>
      <c r="E19" s="125" t="s">
        <v>960</v>
      </c>
      <c r="F19" s="125" t="s">
        <v>960</v>
      </c>
      <c r="G19" s="125">
        <v>1</v>
      </c>
      <c r="H19" s="125">
        <v>1</v>
      </c>
      <c r="I19" s="125" t="s">
        <v>960</v>
      </c>
      <c r="J19" s="125" t="s">
        <v>960</v>
      </c>
      <c r="K19" s="125">
        <v>0</v>
      </c>
      <c r="L19" s="125">
        <v>0</v>
      </c>
      <c r="M19" s="125">
        <v>2</v>
      </c>
      <c r="N19" s="125" t="s">
        <v>960</v>
      </c>
      <c r="O19" s="125" t="s">
        <v>960</v>
      </c>
      <c r="P19" s="125">
        <v>4</v>
      </c>
      <c r="Q19" s="125">
        <v>1</v>
      </c>
      <c r="R19" s="125" t="s">
        <v>960</v>
      </c>
      <c r="S19" s="125" t="s">
        <v>980</v>
      </c>
      <c r="T19" s="125">
        <v>0</v>
      </c>
      <c r="U19" s="125" t="s">
        <v>960</v>
      </c>
      <c r="V19" s="125">
        <v>0</v>
      </c>
      <c r="W19" s="142">
        <v>0</v>
      </c>
    </row>
    <row r="20" spans="1:23">
      <c r="A20" s="60" t="s">
        <v>1086</v>
      </c>
      <c r="B20" s="125">
        <v>0</v>
      </c>
      <c r="C20" s="125" t="s">
        <v>960</v>
      </c>
      <c r="D20" s="125" t="s">
        <v>960</v>
      </c>
      <c r="E20" s="125">
        <v>1</v>
      </c>
      <c r="F20" s="125">
        <v>1</v>
      </c>
      <c r="G20" s="125">
        <v>0</v>
      </c>
      <c r="H20" s="125">
        <v>0</v>
      </c>
      <c r="I20" s="125" t="s">
        <v>960</v>
      </c>
      <c r="J20" s="125" t="s">
        <v>960</v>
      </c>
      <c r="K20" s="125">
        <v>0</v>
      </c>
      <c r="L20" s="125">
        <v>0</v>
      </c>
      <c r="M20" s="125" t="s">
        <v>960</v>
      </c>
      <c r="N20" s="125" t="s">
        <v>960</v>
      </c>
      <c r="O20" s="125" t="s">
        <v>980</v>
      </c>
      <c r="P20" s="125">
        <v>0</v>
      </c>
      <c r="Q20" s="125" t="s">
        <v>960</v>
      </c>
      <c r="R20" s="125" t="s">
        <v>980</v>
      </c>
      <c r="S20" s="125" t="s">
        <v>960</v>
      </c>
      <c r="T20" s="125">
        <v>1</v>
      </c>
      <c r="U20" s="125">
        <v>0</v>
      </c>
      <c r="V20" s="125">
        <v>1</v>
      </c>
      <c r="W20" s="143">
        <v>0</v>
      </c>
    </row>
    <row r="21" spans="1:23" ht="14.45" customHeight="1">
      <c r="A21" s="71" t="s">
        <v>1084</v>
      </c>
      <c r="B21" s="125">
        <v>0</v>
      </c>
      <c r="C21" s="125">
        <v>1</v>
      </c>
      <c r="D21" s="125">
        <v>1</v>
      </c>
      <c r="E21" s="125" t="s">
        <v>960</v>
      </c>
      <c r="F21" s="125" t="s">
        <v>960</v>
      </c>
      <c r="G21" s="125" t="s">
        <v>960</v>
      </c>
      <c r="H21" s="125">
        <v>0</v>
      </c>
      <c r="I21" s="125">
        <v>1</v>
      </c>
      <c r="J21" s="125" t="s">
        <v>960</v>
      </c>
      <c r="K21" s="125">
        <v>1</v>
      </c>
      <c r="L21" s="125">
        <v>0</v>
      </c>
      <c r="M21" s="125" t="s">
        <v>960</v>
      </c>
      <c r="N21" s="125" t="s">
        <v>960</v>
      </c>
      <c r="O21" s="125" t="s">
        <v>980</v>
      </c>
      <c r="P21" s="125">
        <v>0</v>
      </c>
      <c r="Q21" s="125">
        <v>0</v>
      </c>
      <c r="R21" s="125" t="s">
        <v>960</v>
      </c>
      <c r="S21" s="125" t="s">
        <v>960</v>
      </c>
      <c r="T21" s="125">
        <v>0</v>
      </c>
      <c r="U21" s="125">
        <v>0</v>
      </c>
      <c r="V21" s="125">
        <v>0</v>
      </c>
      <c r="W21" s="142" t="s">
        <v>960</v>
      </c>
    </row>
    <row r="22" spans="1:23">
      <c r="A22" s="71" t="s">
        <v>232</v>
      </c>
      <c r="B22" s="125" t="s">
        <v>960</v>
      </c>
      <c r="C22" s="125">
        <v>1</v>
      </c>
      <c r="D22" s="125" t="s">
        <v>960</v>
      </c>
      <c r="E22" s="125">
        <v>0</v>
      </c>
      <c r="F22" s="125" t="s">
        <v>960</v>
      </c>
      <c r="G22" s="125" t="s">
        <v>960</v>
      </c>
      <c r="H22" s="125">
        <v>1</v>
      </c>
      <c r="I22" s="125" t="s">
        <v>960</v>
      </c>
      <c r="J22" s="125">
        <v>2</v>
      </c>
      <c r="K22" s="125" t="s">
        <v>960</v>
      </c>
      <c r="L22" s="125">
        <v>0</v>
      </c>
      <c r="M22" s="125">
        <v>1</v>
      </c>
      <c r="N22" s="125" t="s">
        <v>960</v>
      </c>
      <c r="O22" s="125" t="s">
        <v>960</v>
      </c>
      <c r="P22" s="125">
        <v>1</v>
      </c>
      <c r="Q22" s="125">
        <v>0</v>
      </c>
      <c r="R22" s="125" t="s">
        <v>960</v>
      </c>
      <c r="S22" s="125" t="s">
        <v>980</v>
      </c>
      <c r="T22" s="125">
        <v>0</v>
      </c>
      <c r="U22" s="125" t="s">
        <v>960</v>
      </c>
      <c r="V22" s="125" t="s">
        <v>960</v>
      </c>
      <c r="W22" s="143">
        <v>0</v>
      </c>
    </row>
    <row r="23" spans="1:23">
      <c r="A23" s="71" t="s">
        <v>1085</v>
      </c>
      <c r="B23" s="125">
        <v>1</v>
      </c>
      <c r="C23" s="125">
        <v>0</v>
      </c>
      <c r="D23" s="125">
        <v>0</v>
      </c>
      <c r="E23" s="125" t="s">
        <v>960</v>
      </c>
      <c r="F23" s="125">
        <v>1</v>
      </c>
      <c r="G23" s="125" t="s">
        <v>960</v>
      </c>
      <c r="H23" s="125">
        <v>1</v>
      </c>
      <c r="I23" s="125" t="s">
        <v>960</v>
      </c>
      <c r="J23" s="125" t="s">
        <v>960</v>
      </c>
      <c r="K23" s="125" t="s">
        <v>960</v>
      </c>
      <c r="L23" s="125">
        <v>0</v>
      </c>
      <c r="M23" s="125">
        <v>1</v>
      </c>
      <c r="N23" s="125">
        <v>0</v>
      </c>
      <c r="O23" s="125" t="s">
        <v>960</v>
      </c>
      <c r="P23" s="125">
        <v>0</v>
      </c>
      <c r="Q23" s="125">
        <v>0</v>
      </c>
      <c r="R23" s="125">
        <v>0</v>
      </c>
      <c r="S23" s="125">
        <v>1</v>
      </c>
      <c r="T23" s="125">
        <v>0</v>
      </c>
      <c r="U23" s="125" t="s">
        <v>960</v>
      </c>
      <c r="V23" s="125">
        <v>0</v>
      </c>
      <c r="W23" s="142" t="s">
        <v>960</v>
      </c>
    </row>
    <row r="24" spans="1:23" ht="27">
      <c r="A24" s="71" t="s">
        <v>1080</v>
      </c>
      <c r="B24" s="125" t="s">
        <v>960</v>
      </c>
      <c r="C24" s="125" t="s">
        <v>960</v>
      </c>
      <c r="D24" s="125" t="s">
        <v>960</v>
      </c>
      <c r="E24" s="125">
        <v>0</v>
      </c>
      <c r="F24" s="125">
        <v>0</v>
      </c>
      <c r="G24" s="125" t="s">
        <v>960</v>
      </c>
      <c r="H24" s="125">
        <v>0</v>
      </c>
      <c r="I24" s="125" t="s">
        <v>960</v>
      </c>
      <c r="J24" s="125" t="s">
        <v>960</v>
      </c>
      <c r="K24" s="125">
        <v>0</v>
      </c>
      <c r="L24" s="125">
        <v>0</v>
      </c>
      <c r="M24" s="125" t="s">
        <v>960</v>
      </c>
      <c r="N24" s="125">
        <v>0</v>
      </c>
      <c r="O24" s="125" t="s">
        <v>980</v>
      </c>
      <c r="P24" s="125">
        <v>0</v>
      </c>
      <c r="Q24" s="125" t="s">
        <v>960</v>
      </c>
      <c r="R24" s="125" t="s">
        <v>960</v>
      </c>
      <c r="S24" s="125" t="s">
        <v>960</v>
      </c>
      <c r="T24" s="125">
        <v>0</v>
      </c>
      <c r="U24" s="125" t="s">
        <v>960</v>
      </c>
      <c r="V24" s="125">
        <v>0</v>
      </c>
      <c r="W24" s="143">
        <v>0</v>
      </c>
    </row>
    <row r="25" spans="1:23">
      <c r="A25" s="60" t="s">
        <v>989</v>
      </c>
      <c r="B25" s="125">
        <v>0</v>
      </c>
      <c r="C25" s="125">
        <v>0</v>
      </c>
      <c r="D25" s="125" t="s">
        <v>960</v>
      </c>
      <c r="E25" s="125">
        <v>0</v>
      </c>
      <c r="F25" s="125" t="s">
        <v>960</v>
      </c>
      <c r="G25" s="125" t="s">
        <v>960</v>
      </c>
      <c r="H25" s="125">
        <v>1</v>
      </c>
      <c r="I25" s="125" t="s">
        <v>960</v>
      </c>
      <c r="J25" s="125">
        <v>3</v>
      </c>
      <c r="K25" s="125" t="s">
        <v>960</v>
      </c>
      <c r="L25" s="125">
        <v>0</v>
      </c>
      <c r="M25" s="125">
        <v>2</v>
      </c>
      <c r="N25" s="125" t="s">
        <v>960</v>
      </c>
      <c r="O25" s="125" t="s">
        <v>960</v>
      </c>
      <c r="P25" s="125">
        <v>0</v>
      </c>
      <c r="Q25" s="125">
        <v>0</v>
      </c>
      <c r="R25" s="125">
        <v>0</v>
      </c>
      <c r="S25" s="125" t="s">
        <v>980</v>
      </c>
      <c r="T25" s="125">
        <v>0</v>
      </c>
      <c r="U25" s="125">
        <v>0</v>
      </c>
      <c r="V25" s="125">
        <v>0</v>
      </c>
      <c r="W25" s="142" t="s">
        <v>960</v>
      </c>
    </row>
    <row r="26" spans="1:23">
      <c r="A26" s="60" t="s">
        <v>990</v>
      </c>
      <c r="B26" s="125" t="s">
        <v>960</v>
      </c>
      <c r="C26" s="125">
        <v>0</v>
      </c>
      <c r="D26" s="125">
        <v>0</v>
      </c>
      <c r="E26" s="125">
        <v>0</v>
      </c>
      <c r="F26" s="125" t="s">
        <v>960</v>
      </c>
      <c r="G26" s="125">
        <v>0</v>
      </c>
      <c r="H26" s="125">
        <v>0</v>
      </c>
      <c r="I26" s="125" t="s">
        <v>960</v>
      </c>
      <c r="J26" s="125" t="s">
        <v>960</v>
      </c>
      <c r="K26" s="125" t="s">
        <v>960</v>
      </c>
      <c r="L26" s="125">
        <v>0</v>
      </c>
      <c r="M26" s="125" t="s">
        <v>960</v>
      </c>
      <c r="N26" s="125" t="s">
        <v>960</v>
      </c>
      <c r="O26" s="125" t="s">
        <v>960</v>
      </c>
      <c r="P26" s="125">
        <v>0</v>
      </c>
      <c r="Q26" s="125">
        <v>0</v>
      </c>
      <c r="R26" s="125" t="s">
        <v>960</v>
      </c>
      <c r="S26" s="125" t="s">
        <v>980</v>
      </c>
      <c r="T26" s="125">
        <v>0</v>
      </c>
      <c r="U26" s="125">
        <v>0</v>
      </c>
      <c r="V26" s="125" t="s">
        <v>960</v>
      </c>
      <c r="W26" s="143">
        <v>1</v>
      </c>
    </row>
    <row r="27" spans="1:23">
      <c r="A27" s="60" t="s">
        <v>213</v>
      </c>
      <c r="B27" s="125">
        <v>13</v>
      </c>
      <c r="C27" s="125">
        <v>6</v>
      </c>
      <c r="D27" s="125">
        <v>5</v>
      </c>
      <c r="E27" s="125" t="s">
        <v>960</v>
      </c>
      <c r="F27" s="125">
        <v>10</v>
      </c>
      <c r="G27" s="125">
        <v>9</v>
      </c>
      <c r="H27" s="125">
        <v>7</v>
      </c>
      <c r="I27" s="125" t="s">
        <v>960</v>
      </c>
      <c r="J27" s="125">
        <v>10</v>
      </c>
      <c r="K27" s="125">
        <v>4</v>
      </c>
      <c r="L27" s="125">
        <v>1</v>
      </c>
      <c r="M27" s="125">
        <v>14</v>
      </c>
      <c r="N27" s="125">
        <v>4</v>
      </c>
      <c r="O27" s="125">
        <v>27</v>
      </c>
      <c r="P27" s="125">
        <v>3</v>
      </c>
      <c r="Q27" s="125">
        <v>10</v>
      </c>
      <c r="R27" s="125">
        <v>2</v>
      </c>
      <c r="S27" s="125">
        <v>8</v>
      </c>
      <c r="T27" s="125">
        <v>3</v>
      </c>
      <c r="U27" s="125">
        <v>6</v>
      </c>
      <c r="V27" s="125">
        <v>2</v>
      </c>
      <c r="W27" s="142">
        <v>4</v>
      </c>
    </row>
    <row r="28" spans="1:23">
      <c r="A28" s="60" t="s">
        <v>992</v>
      </c>
      <c r="B28" s="125">
        <v>10</v>
      </c>
      <c r="C28" s="125">
        <v>5</v>
      </c>
      <c r="D28" s="125">
        <v>6</v>
      </c>
      <c r="E28" s="125">
        <v>7</v>
      </c>
      <c r="F28" s="125">
        <v>6</v>
      </c>
      <c r="G28" s="125">
        <v>7</v>
      </c>
      <c r="H28" s="125">
        <v>13</v>
      </c>
      <c r="I28" s="125">
        <v>1</v>
      </c>
      <c r="J28" s="125">
        <v>13</v>
      </c>
      <c r="K28" s="125">
        <v>8</v>
      </c>
      <c r="L28" s="125">
        <v>12</v>
      </c>
      <c r="M28" s="125">
        <v>8</v>
      </c>
      <c r="N28" s="125">
        <v>7</v>
      </c>
      <c r="O28" s="125">
        <v>15</v>
      </c>
      <c r="P28" s="125">
        <v>7</v>
      </c>
      <c r="Q28" s="125">
        <v>6</v>
      </c>
      <c r="R28" s="125">
        <v>7</v>
      </c>
      <c r="S28" s="125">
        <v>8</v>
      </c>
      <c r="T28" s="125">
        <v>8</v>
      </c>
      <c r="U28" s="125">
        <v>9</v>
      </c>
      <c r="V28" s="125">
        <v>20</v>
      </c>
      <c r="W28" s="143">
        <v>5</v>
      </c>
    </row>
    <row r="29" spans="1:23">
      <c r="A29" s="60" t="s">
        <v>183</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42">
        <v>100</v>
      </c>
    </row>
    <row r="30" spans="1:23" ht="15">
      <c r="A30" s="71" t="s">
        <v>1001</v>
      </c>
      <c r="B30" s="126">
        <v>4912</v>
      </c>
      <c r="C30" s="126">
        <v>12401</v>
      </c>
      <c r="D30" s="126">
        <v>1316</v>
      </c>
      <c r="E30" s="126">
        <v>9714</v>
      </c>
      <c r="F30" s="123">
        <v>9608</v>
      </c>
      <c r="G30" s="123">
        <v>2218</v>
      </c>
      <c r="H30" s="124">
        <v>15584</v>
      </c>
      <c r="I30" s="124">
        <v>2892</v>
      </c>
      <c r="J30" s="124">
        <v>357</v>
      </c>
      <c r="K30" s="124">
        <v>2846</v>
      </c>
      <c r="L30" s="124">
        <v>28238</v>
      </c>
      <c r="M30" s="124">
        <v>721</v>
      </c>
      <c r="N30" s="124">
        <v>2176</v>
      </c>
      <c r="O30" s="124">
        <v>297</v>
      </c>
      <c r="P30" s="124">
        <v>9600</v>
      </c>
      <c r="Q30" s="124">
        <v>5735</v>
      </c>
      <c r="R30" s="124">
        <v>2621</v>
      </c>
      <c r="S30" s="124">
        <v>361</v>
      </c>
      <c r="T30" s="124">
        <v>128585</v>
      </c>
      <c r="U30" s="124">
        <v>5137</v>
      </c>
      <c r="V30" s="124">
        <v>7129</v>
      </c>
      <c r="W30" s="143">
        <v>28643</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218</v>
      </c>
    </row>
    <row r="33" spans="1:1">
      <c r="A33" s="53" t="s">
        <v>62</v>
      </c>
    </row>
    <row r="34" spans="1:1">
      <c r="A34" s="53" t="s">
        <v>59</v>
      </c>
    </row>
    <row r="35" spans="1:1">
      <c r="A35" s="53" t="s">
        <v>63</v>
      </c>
    </row>
    <row r="36" spans="1:1">
      <c r="A36" s="53" t="s">
        <v>60</v>
      </c>
    </row>
    <row r="37" spans="1:1">
      <c r="A37" s="134" t="s">
        <v>1007</v>
      </c>
    </row>
    <row r="38" spans="1:1">
      <c r="A38" s="53" t="s">
        <v>993</v>
      </c>
    </row>
    <row r="39" spans="1:1">
      <c r="A39" s="53" t="s">
        <v>995</v>
      </c>
    </row>
  </sheetData>
  <pageMargins left="0.7" right="0.7" top="0.75" bottom="0.75" header="0.3" footer="0.3"/>
  <drawing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5436D-E009-4252-86B9-0D4D8686DB5F}">
  <dimension ref="A1:W39"/>
  <sheetViews>
    <sheetView zoomScaleNormal="100" workbookViewId="0"/>
  </sheetViews>
  <sheetFormatPr defaultColWidth="9.33203125" defaultRowHeight="13.5"/>
  <cols>
    <col min="1" max="1" width="62.6640625" style="16" customWidth="1"/>
    <col min="2" max="5" width="13.33203125" style="16" customWidth="1"/>
    <col min="6" max="22" width="12.33203125" style="16" bestFit="1" customWidth="1"/>
    <col min="23" max="23" width="13.6640625" style="16" bestFit="1" customWidth="1"/>
    <col min="24" max="16384" width="9.33203125" style="16"/>
  </cols>
  <sheetData>
    <row r="1" spans="1:23">
      <c r="A1" s="44" t="s">
        <v>898</v>
      </c>
    </row>
    <row r="2" spans="1:23" ht="17.25" customHeight="1">
      <c r="A2" s="17" t="s">
        <v>1067</v>
      </c>
      <c r="B2" s="17"/>
      <c r="C2" s="17"/>
      <c r="D2" s="17"/>
      <c r="E2" s="17"/>
    </row>
    <row r="3" spans="1:23" ht="17.25" customHeight="1">
      <c r="A3" s="45" t="s">
        <v>1016</v>
      </c>
      <c r="B3" s="46"/>
      <c r="C3" s="46"/>
      <c r="D3" s="46"/>
      <c r="E3" s="46"/>
    </row>
    <row r="4" spans="1:23" ht="90.75">
      <c r="A4" s="23" t="s">
        <v>227</v>
      </c>
      <c r="B4" s="111" t="s">
        <v>185</v>
      </c>
      <c r="C4" s="112" t="s">
        <v>186</v>
      </c>
      <c r="D4" s="112" t="s">
        <v>221</v>
      </c>
      <c r="E4" s="113" t="s">
        <v>188</v>
      </c>
      <c r="F4" s="114" t="s">
        <v>222</v>
      </c>
      <c r="G4" s="111" t="s">
        <v>223</v>
      </c>
      <c r="H4" s="111" t="s">
        <v>86</v>
      </c>
      <c r="I4" s="114" t="s">
        <v>224</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ht="15">
      <c r="A5" s="48" t="s">
        <v>206</v>
      </c>
      <c r="B5" s="62">
        <v>86</v>
      </c>
      <c r="C5" s="62">
        <v>94</v>
      </c>
      <c r="D5" s="62">
        <v>96</v>
      </c>
      <c r="E5" s="62">
        <v>87</v>
      </c>
      <c r="F5" s="63">
        <v>92</v>
      </c>
      <c r="G5" s="63">
        <v>94</v>
      </c>
      <c r="H5" s="64">
        <v>91</v>
      </c>
      <c r="I5" s="64">
        <v>99</v>
      </c>
      <c r="J5" s="64">
        <v>83</v>
      </c>
      <c r="K5" s="64">
        <v>93</v>
      </c>
      <c r="L5" s="64">
        <v>80</v>
      </c>
      <c r="M5" s="64">
        <v>92</v>
      </c>
      <c r="N5" s="64">
        <v>91</v>
      </c>
      <c r="O5" s="64">
        <v>89</v>
      </c>
      <c r="P5" s="64">
        <v>93</v>
      </c>
      <c r="Q5" s="64">
        <v>91</v>
      </c>
      <c r="R5" s="64">
        <v>94</v>
      </c>
      <c r="S5" s="64">
        <v>91</v>
      </c>
      <c r="T5" s="64">
        <v>93</v>
      </c>
      <c r="U5" s="64">
        <v>88</v>
      </c>
      <c r="V5" s="64">
        <v>68</v>
      </c>
      <c r="W5" s="18">
        <v>95</v>
      </c>
    </row>
    <row r="6" spans="1:23">
      <c r="A6" s="48" t="s">
        <v>217</v>
      </c>
      <c r="B6" s="65" t="s">
        <v>185</v>
      </c>
      <c r="C6" s="65" t="s">
        <v>186</v>
      </c>
      <c r="D6" s="65" t="s">
        <v>187</v>
      </c>
      <c r="E6" s="65" t="s">
        <v>188</v>
      </c>
      <c r="F6" s="65" t="s">
        <v>189</v>
      </c>
      <c r="G6" s="65" t="s">
        <v>190</v>
      </c>
      <c r="H6" s="65" t="s">
        <v>191</v>
      </c>
      <c r="I6" s="65" t="s">
        <v>192</v>
      </c>
      <c r="J6" s="65" t="s">
        <v>193</v>
      </c>
      <c r="K6" s="65" t="s">
        <v>194</v>
      </c>
      <c r="L6" s="65" t="s">
        <v>195</v>
      </c>
      <c r="M6" s="65" t="s">
        <v>196</v>
      </c>
      <c r="N6" s="65" t="s">
        <v>197</v>
      </c>
      <c r="O6" s="65" t="s">
        <v>198</v>
      </c>
      <c r="P6" s="65" t="s">
        <v>199</v>
      </c>
      <c r="Q6" s="65" t="s">
        <v>200</v>
      </c>
      <c r="R6" s="65" t="s">
        <v>201</v>
      </c>
      <c r="S6" s="65" t="s">
        <v>202</v>
      </c>
      <c r="T6" s="65" t="s">
        <v>203</v>
      </c>
      <c r="U6" s="65" t="s">
        <v>204</v>
      </c>
      <c r="V6" s="65" t="s">
        <v>205</v>
      </c>
      <c r="W6" s="65" t="s">
        <v>979</v>
      </c>
    </row>
    <row r="7" spans="1:23">
      <c r="A7" s="18" t="s">
        <v>991</v>
      </c>
      <c r="B7" s="125">
        <v>7</v>
      </c>
      <c r="C7" s="125">
        <v>32</v>
      </c>
      <c r="D7" s="125">
        <v>68</v>
      </c>
      <c r="E7" s="125">
        <v>59</v>
      </c>
      <c r="F7" s="125">
        <v>67</v>
      </c>
      <c r="G7" s="125">
        <v>56</v>
      </c>
      <c r="H7" s="125">
        <v>56</v>
      </c>
      <c r="I7" s="125">
        <v>78</v>
      </c>
      <c r="J7" s="125">
        <v>63</v>
      </c>
      <c r="K7" s="125">
        <v>55</v>
      </c>
      <c r="L7" s="125">
        <v>71</v>
      </c>
      <c r="M7" s="125">
        <v>62</v>
      </c>
      <c r="N7" s="125">
        <v>10</v>
      </c>
      <c r="O7" s="125">
        <v>39</v>
      </c>
      <c r="P7" s="125">
        <v>57</v>
      </c>
      <c r="Q7" s="125">
        <v>6</v>
      </c>
      <c r="R7" s="125">
        <v>82</v>
      </c>
      <c r="S7" s="125">
        <v>57</v>
      </c>
      <c r="T7" s="125">
        <v>63</v>
      </c>
      <c r="U7" s="125">
        <v>70</v>
      </c>
      <c r="V7" s="125">
        <v>60</v>
      </c>
      <c r="W7" s="125">
        <v>25</v>
      </c>
    </row>
    <row r="8" spans="1:23">
      <c r="A8" s="48" t="s">
        <v>982</v>
      </c>
      <c r="B8" s="125" t="s">
        <v>960</v>
      </c>
      <c r="C8" s="125">
        <v>12</v>
      </c>
      <c r="D8" s="125" t="s">
        <v>960</v>
      </c>
      <c r="E8" s="125" t="s">
        <v>960</v>
      </c>
      <c r="F8" s="125">
        <v>0</v>
      </c>
      <c r="G8" s="125">
        <v>2</v>
      </c>
      <c r="H8" s="125">
        <v>5</v>
      </c>
      <c r="I8" s="125">
        <v>1</v>
      </c>
      <c r="J8" s="125" t="s">
        <v>960</v>
      </c>
      <c r="K8" s="125" t="s">
        <v>960</v>
      </c>
      <c r="L8" s="125">
        <v>0</v>
      </c>
      <c r="M8" s="125">
        <v>1</v>
      </c>
      <c r="N8" s="125" t="s">
        <v>960</v>
      </c>
      <c r="O8" s="125" t="s">
        <v>960</v>
      </c>
      <c r="P8" s="125">
        <v>2</v>
      </c>
      <c r="Q8" s="125" t="s">
        <v>980</v>
      </c>
      <c r="R8" s="125" t="s">
        <v>980</v>
      </c>
      <c r="S8" s="125" t="s">
        <v>980</v>
      </c>
      <c r="T8" s="125">
        <v>5</v>
      </c>
      <c r="U8" s="125" t="s">
        <v>960</v>
      </c>
      <c r="V8" s="125" t="s">
        <v>960</v>
      </c>
      <c r="W8" s="125">
        <v>35</v>
      </c>
    </row>
    <row r="9" spans="1:23">
      <c r="A9" s="48" t="s">
        <v>983</v>
      </c>
      <c r="B9" s="125" t="s">
        <v>960</v>
      </c>
      <c r="C9" s="125">
        <v>16</v>
      </c>
      <c r="D9" s="125" t="s">
        <v>980</v>
      </c>
      <c r="E9" s="125" t="s">
        <v>980</v>
      </c>
      <c r="F9" s="125">
        <v>1</v>
      </c>
      <c r="G9" s="125" t="s">
        <v>980</v>
      </c>
      <c r="H9" s="125">
        <v>7</v>
      </c>
      <c r="I9" s="125">
        <v>7</v>
      </c>
      <c r="J9" s="125">
        <v>1</v>
      </c>
      <c r="K9" s="125">
        <v>3</v>
      </c>
      <c r="L9" s="125">
        <v>0</v>
      </c>
      <c r="M9" s="125">
        <v>0</v>
      </c>
      <c r="N9" s="125" t="s">
        <v>960</v>
      </c>
      <c r="O9" s="125" t="s">
        <v>960</v>
      </c>
      <c r="P9" s="125">
        <v>2</v>
      </c>
      <c r="Q9" s="125" t="s">
        <v>960</v>
      </c>
      <c r="R9" s="125" t="s">
        <v>960</v>
      </c>
      <c r="S9" s="125" t="s">
        <v>980</v>
      </c>
      <c r="T9" s="125">
        <v>5</v>
      </c>
      <c r="U9" s="125">
        <v>2</v>
      </c>
      <c r="V9" s="125">
        <v>0</v>
      </c>
      <c r="W9" s="125">
        <v>25</v>
      </c>
    </row>
    <row r="10" spans="1:23">
      <c r="A10" s="48" t="s">
        <v>984</v>
      </c>
      <c r="B10" s="125">
        <v>5</v>
      </c>
      <c r="C10" s="125">
        <v>13</v>
      </c>
      <c r="D10" s="125">
        <v>5</v>
      </c>
      <c r="E10" s="125" t="s">
        <v>960</v>
      </c>
      <c r="F10" s="125">
        <v>2</v>
      </c>
      <c r="G10" s="125">
        <v>5</v>
      </c>
      <c r="H10" s="125">
        <v>5</v>
      </c>
      <c r="I10" s="125">
        <v>5</v>
      </c>
      <c r="J10" s="125" t="s">
        <v>960</v>
      </c>
      <c r="K10" s="125">
        <v>7</v>
      </c>
      <c r="L10" s="125">
        <v>2</v>
      </c>
      <c r="M10" s="125">
        <v>1</v>
      </c>
      <c r="N10" s="125" t="s">
        <v>960</v>
      </c>
      <c r="O10" s="125" t="s">
        <v>960</v>
      </c>
      <c r="P10" s="125">
        <v>6</v>
      </c>
      <c r="Q10" s="125">
        <v>3</v>
      </c>
      <c r="R10" s="125">
        <v>1</v>
      </c>
      <c r="S10" s="125">
        <v>3</v>
      </c>
      <c r="T10" s="125">
        <v>4</v>
      </c>
      <c r="U10" s="125" t="s">
        <v>960</v>
      </c>
      <c r="V10" s="125">
        <v>1</v>
      </c>
      <c r="W10" s="125">
        <v>2</v>
      </c>
    </row>
    <row r="11" spans="1:23">
      <c r="A11" s="60" t="s">
        <v>1082</v>
      </c>
      <c r="B11" s="125">
        <v>38</v>
      </c>
      <c r="C11" s="125" t="s">
        <v>960</v>
      </c>
      <c r="D11" s="125">
        <v>4</v>
      </c>
      <c r="E11" s="125" t="s">
        <v>980</v>
      </c>
      <c r="F11" s="125" t="s">
        <v>980</v>
      </c>
      <c r="G11" s="125" t="s">
        <v>980</v>
      </c>
      <c r="H11" s="125" t="s">
        <v>960</v>
      </c>
      <c r="I11" s="125" t="s">
        <v>960</v>
      </c>
      <c r="J11" s="125" t="s">
        <v>960</v>
      </c>
      <c r="K11" s="125" t="s">
        <v>980</v>
      </c>
      <c r="L11" s="125">
        <v>0</v>
      </c>
      <c r="M11" s="125" t="s">
        <v>960</v>
      </c>
      <c r="N11" s="125">
        <v>64</v>
      </c>
      <c r="O11" s="125" t="s">
        <v>960</v>
      </c>
      <c r="P11" s="125">
        <v>0</v>
      </c>
      <c r="Q11" s="125">
        <v>61</v>
      </c>
      <c r="R11" s="125" t="s">
        <v>960</v>
      </c>
      <c r="S11" s="125" t="s">
        <v>980</v>
      </c>
      <c r="T11" s="125">
        <v>0</v>
      </c>
      <c r="U11" s="125" t="s">
        <v>960</v>
      </c>
      <c r="V11" s="125" t="s">
        <v>960</v>
      </c>
      <c r="W11" s="125" t="s">
        <v>960</v>
      </c>
    </row>
    <row r="12" spans="1:23" ht="14.45" customHeight="1">
      <c r="A12" s="71" t="s">
        <v>1081</v>
      </c>
      <c r="B12" s="125">
        <v>3</v>
      </c>
      <c r="C12" s="125">
        <v>6</v>
      </c>
      <c r="D12" s="125">
        <v>2</v>
      </c>
      <c r="E12" s="125" t="s">
        <v>980</v>
      </c>
      <c r="F12" s="125">
        <v>1</v>
      </c>
      <c r="G12" s="125">
        <v>3</v>
      </c>
      <c r="H12" s="125">
        <v>1</v>
      </c>
      <c r="I12" s="125" t="s">
        <v>960</v>
      </c>
      <c r="J12" s="125" t="s">
        <v>960</v>
      </c>
      <c r="K12" s="125" t="s">
        <v>960</v>
      </c>
      <c r="L12" s="125">
        <v>1</v>
      </c>
      <c r="M12" s="125">
        <v>1</v>
      </c>
      <c r="N12" s="125">
        <v>2</v>
      </c>
      <c r="O12" s="125" t="s">
        <v>960</v>
      </c>
      <c r="P12" s="125">
        <v>2</v>
      </c>
      <c r="Q12" s="125">
        <v>3</v>
      </c>
      <c r="R12" s="125">
        <v>3</v>
      </c>
      <c r="S12" s="125" t="s">
        <v>960</v>
      </c>
      <c r="T12" s="125">
        <v>4</v>
      </c>
      <c r="U12" s="125" t="s">
        <v>960</v>
      </c>
      <c r="V12" s="125">
        <v>0</v>
      </c>
      <c r="W12" s="125">
        <v>1</v>
      </c>
    </row>
    <row r="13" spans="1:23">
      <c r="A13" s="60" t="s">
        <v>210</v>
      </c>
      <c r="B13" s="125">
        <v>3</v>
      </c>
      <c r="C13" s="125">
        <v>1</v>
      </c>
      <c r="D13" s="125">
        <v>2</v>
      </c>
      <c r="E13" s="125" t="s">
        <v>960</v>
      </c>
      <c r="F13" s="125">
        <v>3</v>
      </c>
      <c r="G13" s="125">
        <v>4</v>
      </c>
      <c r="H13" s="125">
        <v>2</v>
      </c>
      <c r="I13" s="125">
        <v>2</v>
      </c>
      <c r="J13" s="125" t="s">
        <v>960</v>
      </c>
      <c r="K13" s="125">
        <v>5</v>
      </c>
      <c r="L13" s="125">
        <v>2</v>
      </c>
      <c r="M13" s="125">
        <v>1</v>
      </c>
      <c r="N13" s="125">
        <v>1</v>
      </c>
      <c r="O13" s="125">
        <v>2</v>
      </c>
      <c r="P13" s="125">
        <v>5</v>
      </c>
      <c r="Q13" s="125" t="s">
        <v>960</v>
      </c>
      <c r="R13" s="125" t="s">
        <v>960</v>
      </c>
      <c r="S13" s="125">
        <v>8</v>
      </c>
      <c r="T13" s="125">
        <v>1</v>
      </c>
      <c r="U13" s="125">
        <v>2</v>
      </c>
      <c r="V13" s="125">
        <v>2</v>
      </c>
      <c r="W13" s="125" t="s">
        <v>960</v>
      </c>
    </row>
    <row r="14" spans="1:23">
      <c r="A14" s="60" t="s">
        <v>985</v>
      </c>
      <c r="B14" s="125" t="s">
        <v>960</v>
      </c>
      <c r="C14" s="125" t="s">
        <v>960</v>
      </c>
      <c r="D14" s="125" t="s">
        <v>960</v>
      </c>
      <c r="E14" s="125" t="s">
        <v>960</v>
      </c>
      <c r="F14" s="125">
        <v>1</v>
      </c>
      <c r="G14" s="125" t="s">
        <v>960</v>
      </c>
      <c r="H14" s="125">
        <v>0</v>
      </c>
      <c r="I14" s="125">
        <v>2</v>
      </c>
      <c r="J14" s="125" t="s">
        <v>960</v>
      </c>
      <c r="K14" s="125">
        <v>10</v>
      </c>
      <c r="L14" s="125">
        <v>0</v>
      </c>
      <c r="M14" s="125">
        <v>1</v>
      </c>
      <c r="N14" s="125" t="s">
        <v>960</v>
      </c>
      <c r="O14" s="125" t="s">
        <v>960</v>
      </c>
      <c r="P14" s="125">
        <v>3</v>
      </c>
      <c r="Q14" s="125" t="s">
        <v>980</v>
      </c>
      <c r="R14" s="125" t="s">
        <v>980</v>
      </c>
      <c r="S14" s="125" t="s">
        <v>960</v>
      </c>
      <c r="T14" s="125">
        <v>0</v>
      </c>
      <c r="U14" s="125" t="s">
        <v>980</v>
      </c>
      <c r="V14" s="125" t="s">
        <v>960</v>
      </c>
      <c r="W14" s="125">
        <v>0</v>
      </c>
    </row>
    <row r="15" spans="1:23">
      <c r="A15" s="60" t="s">
        <v>986</v>
      </c>
      <c r="B15" s="125">
        <v>8</v>
      </c>
      <c r="C15" s="125">
        <v>1</v>
      </c>
      <c r="D15" s="125">
        <v>5</v>
      </c>
      <c r="E15" s="125" t="s">
        <v>980</v>
      </c>
      <c r="F15" s="125">
        <v>3</v>
      </c>
      <c r="G15" s="125">
        <v>2</v>
      </c>
      <c r="H15" s="125">
        <v>1</v>
      </c>
      <c r="I15" s="125" t="s">
        <v>960</v>
      </c>
      <c r="J15" s="125" t="s">
        <v>960</v>
      </c>
      <c r="K15" s="125" t="s">
        <v>960</v>
      </c>
      <c r="L15" s="125">
        <v>0</v>
      </c>
      <c r="M15" s="125">
        <v>1</v>
      </c>
      <c r="N15" s="125">
        <v>3</v>
      </c>
      <c r="O15" s="125">
        <v>8</v>
      </c>
      <c r="P15" s="125" t="s">
        <v>960</v>
      </c>
      <c r="Q15" s="125">
        <v>4</v>
      </c>
      <c r="R15" s="125">
        <v>1</v>
      </c>
      <c r="S15" s="125">
        <v>4</v>
      </c>
      <c r="T15" s="125">
        <v>2</v>
      </c>
      <c r="U15" s="125">
        <v>2</v>
      </c>
      <c r="V15" s="125">
        <v>0</v>
      </c>
      <c r="W15" s="125">
        <v>0</v>
      </c>
    </row>
    <row r="16" spans="1:23">
      <c r="A16" s="60" t="s">
        <v>987</v>
      </c>
      <c r="B16" s="125" t="s">
        <v>960</v>
      </c>
      <c r="C16" s="125">
        <v>1</v>
      </c>
      <c r="D16" s="125" t="s">
        <v>960</v>
      </c>
      <c r="E16" s="125" t="s">
        <v>980</v>
      </c>
      <c r="F16" s="125" t="s">
        <v>960</v>
      </c>
      <c r="G16" s="125" t="s">
        <v>960</v>
      </c>
      <c r="H16" s="125">
        <v>0</v>
      </c>
      <c r="I16" s="125" t="s">
        <v>960</v>
      </c>
      <c r="J16" s="125" t="s">
        <v>960</v>
      </c>
      <c r="K16" s="125" t="s">
        <v>960</v>
      </c>
      <c r="L16" s="125">
        <v>0</v>
      </c>
      <c r="M16" s="125" t="s">
        <v>960</v>
      </c>
      <c r="N16" s="125" t="s">
        <v>960</v>
      </c>
      <c r="O16" s="125" t="s">
        <v>960</v>
      </c>
      <c r="P16" s="125">
        <v>1</v>
      </c>
      <c r="Q16" s="125" t="s">
        <v>960</v>
      </c>
      <c r="R16" s="125" t="s">
        <v>960</v>
      </c>
      <c r="S16" s="125" t="s">
        <v>960</v>
      </c>
      <c r="T16" s="125">
        <v>0</v>
      </c>
      <c r="U16" s="125" t="s">
        <v>960</v>
      </c>
      <c r="V16" s="125" t="s">
        <v>980</v>
      </c>
      <c r="W16" s="125">
        <v>0</v>
      </c>
    </row>
    <row r="17" spans="1:23">
      <c r="A17" s="60" t="s">
        <v>988</v>
      </c>
      <c r="B17" s="125" t="s">
        <v>960</v>
      </c>
      <c r="C17" s="125">
        <v>1</v>
      </c>
      <c r="D17" s="125" t="s">
        <v>960</v>
      </c>
      <c r="E17" s="125" t="s">
        <v>980</v>
      </c>
      <c r="F17" s="125">
        <v>1</v>
      </c>
      <c r="G17" s="125" t="s">
        <v>960</v>
      </c>
      <c r="H17" s="125">
        <v>1</v>
      </c>
      <c r="I17" s="125" t="s">
        <v>960</v>
      </c>
      <c r="J17" s="125" t="s">
        <v>960</v>
      </c>
      <c r="K17" s="125" t="s">
        <v>980</v>
      </c>
      <c r="L17" s="125">
        <v>0</v>
      </c>
      <c r="M17" s="125">
        <v>1</v>
      </c>
      <c r="N17" s="125" t="s">
        <v>960</v>
      </c>
      <c r="O17" s="125" t="s">
        <v>960</v>
      </c>
      <c r="P17" s="125">
        <v>3</v>
      </c>
      <c r="Q17" s="125" t="s">
        <v>980</v>
      </c>
      <c r="R17" s="125" t="s">
        <v>960</v>
      </c>
      <c r="S17" s="125">
        <v>1</v>
      </c>
      <c r="T17" s="125">
        <v>2</v>
      </c>
      <c r="U17" s="125" t="s">
        <v>960</v>
      </c>
      <c r="V17" s="125">
        <v>0</v>
      </c>
      <c r="W17" s="125">
        <v>1</v>
      </c>
    </row>
    <row r="18" spans="1:23">
      <c r="A18" s="60" t="s">
        <v>1083</v>
      </c>
      <c r="B18" s="125">
        <v>8</v>
      </c>
      <c r="C18" s="125" t="s">
        <v>980</v>
      </c>
      <c r="D18" s="125" t="s">
        <v>960</v>
      </c>
      <c r="E18" s="125" t="s">
        <v>960</v>
      </c>
      <c r="F18" s="125">
        <v>1</v>
      </c>
      <c r="G18" s="125" t="s">
        <v>960</v>
      </c>
      <c r="H18" s="125">
        <v>0</v>
      </c>
      <c r="I18" s="125" t="s">
        <v>980</v>
      </c>
      <c r="J18" s="125" t="s">
        <v>960</v>
      </c>
      <c r="K18" s="125" t="s">
        <v>980</v>
      </c>
      <c r="L18" s="125">
        <v>1</v>
      </c>
      <c r="M18" s="125" t="s">
        <v>960</v>
      </c>
      <c r="N18" s="125" t="s">
        <v>960</v>
      </c>
      <c r="O18" s="125" t="s">
        <v>960</v>
      </c>
      <c r="P18" s="125">
        <v>0</v>
      </c>
      <c r="Q18" s="125">
        <v>2</v>
      </c>
      <c r="R18" s="125">
        <v>1</v>
      </c>
      <c r="S18" s="125">
        <v>2</v>
      </c>
      <c r="T18" s="125">
        <v>0</v>
      </c>
      <c r="U18" s="125" t="s">
        <v>980</v>
      </c>
      <c r="V18" s="125">
        <v>0</v>
      </c>
      <c r="W18" s="125" t="s">
        <v>980</v>
      </c>
    </row>
    <row r="19" spans="1:23">
      <c r="A19" s="60" t="s">
        <v>212</v>
      </c>
      <c r="B19" s="125">
        <v>2</v>
      </c>
      <c r="C19" s="125">
        <v>0</v>
      </c>
      <c r="D19" s="125" t="s">
        <v>980</v>
      </c>
      <c r="E19" s="125" t="s">
        <v>960</v>
      </c>
      <c r="F19" s="125" t="s">
        <v>960</v>
      </c>
      <c r="G19" s="125" t="s">
        <v>980</v>
      </c>
      <c r="H19" s="125">
        <v>0</v>
      </c>
      <c r="I19" s="125" t="s">
        <v>960</v>
      </c>
      <c r="J19" s="125" t="s">
        <v>960</v>
      </c>
      <c r="K19" s="125" t="s">
        <v>980</v>
      </c>
      <c r="L19" s="125">
        <v>0</v>
      </c>
      <c r="M19" s="125">
        <v>1</v>
      </c>
      <c r="N19" s="125" t="s">
        <v>960</v>
      </c>
      <c r="O19" s="125" t="s">
        <v>960</v>
      </c>
      <c r="P19" s="125">
        <v>6</v>
      </c>
      <c r="Q19" s="125">
        <v>1</v>
      </c>
      <c r="R19" s="125" t="s">
        <v>960</v>
      </c>
      <c r="S19" s="125" t="s">
        <v>980</v>
      </c>
      <c r="T19" s="125">
        <v>0</v>
      </c>
      <c r="U19" s="125" t="s">
        <v>960</v>
      </c>
      <c r="V19" s="125">
        <v>0</v>
      </c>
      <c r="W19" s="18" t="s">
        <v>980</v>
      </c>
    </row>
    <row r="20" spans="1:23">
      <c r="A20" s="60" t="s">
        <v>1086</v>
      </c>
      <c r="B20" s="125">
        <v>0</v>
      </c>
      <c r="C20" s="125" t="s">
        <v>960</v>
      </c>
      <c r="D20" s="125" t="s">
        <v>960</v>
      </c>
      <c r="E20" s="125" t="s">
        <v>980</v>
      </c>
      <c r="F20" s="125">
        <v>0</v>
      </c>
      <c r="G20" s="125" t="s">
        <v>980</v>
      </c>
      <c r="H20" s="125">
        <v>0</v>
      </c>
      <c r="I20" s="125" t="s">
        <v>960</v>
      </c>
      <c r="J20" s="125" t="s">
        <v>960</v>
      </c>
      <c r="K20" s="125" t="s">
        <v>980</v>
      </c>
      <c r="L20" s="125">
        <v>0</v>
      </c>
      <c r="M20" s="125" t="s">
        <v>960</v>
      </c>
      <c r="N20" s="125" t="s">
        <v>960</v>
      </c>
      <c r="O20" s="125" t="s">
        <v>980</v>
      </c>
      <c r="P20" s="125">
        <v>0</v>
      </c>
      <c r="Q20" s="125" t="s">
        <v>960</v>
      </c>
      <c r="R20" s="125" t="s">
        <v>980</v>
      </c>
      <c r="S20" s="125" t="s">
        <v>960</v>
      </c>
      <c r="T20" s="125">
        <v>0</v>
      </c>
      <c r="U20" s="125" t="s">
        <v>980</v>
      </c>
      <c r="V20" s="125">
        <v>1</v>
      </c>
      <c r="W20" s="18" t="s">
        <v>980</v>
      </c>
    </row>
    <row r="21" spans="1:23" ht="14.45" customHeight="1">
      <c r="A21" s="71" t="s">
        <v>1084</v>
      </c>
      <c r="B21" s="125">
        <v>0</v>
      </c>
      <c r="C21" s="125">
        <v>0</v>
      </c>
      <c r="D21" s="125" t="s">
        <v>980</v>
      </c>
      <c r="E21" s="125" t="s">
        <v>960</v>
      </c>
      <c r="F21" s="125" t="s">
        <v>960</v>
      </c>
      <c r="G21" s="125" t="s">
        <v>960</v>
      </c>
      <c r="H21" s="125">
        <v>0</v>
      </c>
      <c r="I21" s="125">
        <v>2</v>
      </c>
      <c r="J21" s="125" t="s">
        <v>960</v>
      </c>
      <c r="K21" s="125" t="s">
        <v>980</v>
      </c>
      <c r="L21" s="125">
        <v>0</v>
      </c>
      <c r="M21" s="125" t="s">
        <v>960</v>
      </c>
      <c r="N21" s="125" t="s">
        <v>960</v>
      </c>
      <c r="O21" s="125" t="s">
        <v>980</v>
      </c>
      <c r="P21" s="125">
        <v>1</v>
      </c>
      <c r="Q21" s="125" t="s">
        <v>980</v>
      </c>
      <c r="R21" s="125" t="s">
        <v>960</v>
      </c>
      <c r="S21" s="125" t="s">
        <v>960</v>
      </c>
      <c r="T21" s="125">
        <v>0</v>
      </c>
      <c r="U21" s="125" t="s">
        <v>980</v>
      </c>
      <c r="V21" s="125">
        <v>0</v>
      </c>
      <c r="W21" s="18" t="s">
        <v>960</v>
      </c>
    </row>
    <row r="22" spans="1:23">
      <c r="A22" s="71" t="s">
        <v>232</v>
      </c>
      <c r="B22" s="125" t="s">
        <v>960</v>
      </c>
      <c r="C22" s="125">
        <v>2</v>
      </c>
      <c r="D22" s="125" t="s">
        <v>960</v>
      </c>
      <c r="E22" s="125" t="s">
        <v>980</v>
      </c>
      <c r="F22" s="125" t="s">
        <v>960</v>
      </c>
      <c r="G22" s="125" t="s">
        <v>960</v>
      </c>
      <c r="H22" s="125">
        <v>1</v>
      </c>
      <c r="I22" s="125" t="s">
        <v>960</v>
      </c>
      <c r="J22" s="125">
        <v>2</v>
      </c>
      <c r="K22" s="125" t="s">
        <v>960</v>
      </c>
      <c r="L22" s="125">
        <v>0</v>
      </c>
      <c r="M22" s="125">
        <v>3</v>
      </c>
      <c r="N22" s="125" t="s">
        <v>960</v>
      </c>
      <c r="O22" s="125" t="s">
        <v>960</v>
      </c>
      <c r="P22" s="125">
        <v>1</v>
      </c>
      <c r="Q22" s="125" t="s">
        <v>980</v>
      </c>
      <c r="R22" s="125" t="s">
        <v>960</v>
      </c>
      <c r="S22" s="125">
        <v>1</v>
      </c>
      <c r="T22" s="125">
        <v>0</v>
      </c>
      <c r="U22" s="125" t="s">
        <v>960</v>
      </c>
      <c r="V22" s="125" t="s">
        <v>960</v>
      </c>
      <c r="W22" s="18">
        <v>0</v>
      </c>
    </row>
    <row r="23" spans="1:23">
      <c r="A23" s="71" t="s">
        <v>1085</v>
      </c>
      <c r="B23" s="125">
        <v>0</v>
      </c>
      <c r="C23" s="125">
        <v>1</v>
      </c>
      <c r="D23" s="125" t="s">
        <v>980</v>
      </c>
      <c r="E23" s="125" t="s">
        <v>960</v>
      </c>
      <c r="F23" s="125">
        <v>1</v>
      </c>
      <c r="G23" s="125" t="s">
        <v>960</v>
      </c>
      <c r="H23" s="125">
        <v>1</v>
      </c>
      <c r="I23" s="125" t="s">
        <v>960</v>
      </c>
      <c r="J23" s="125" t="s">
        <v>960</v>
      </c>
      <c r="K23" s="125" t="s">
        <v>960</v>
      </c>
      <c r="L23" s="125">
        <v>0</v>
      </c>
      <c r="M23" s="125">
        <v>0</v>
      </c>
      <c r="N23" s="125">
        <v>0</v>
      </c>
      <c r="O23" s="125" t="s">
        <v>960</v>
      </c>
      <c r="P23" s="125">
        <v>0</v>
      </c>
      <c r="Q23" s="125">
        <v>1</v>
      </c>
      <c r="R23" s="125">
        <v>1</v>
      </c>
      <c r="S23" s="125">
        <v>2</v>
      </c>
      <c r="T23" s="125">
        <v>0</v>
      </c>
      <c r="U23" s="125" t="s">
        <v>960</v>
      </c>
      <c r="V23" s="125">
        <v>0</v>
      </c>
      <c r="W23" s="18" t="s">
        <v>960</v>
      </c>
    </row>
    <row r="24" spans="1:23" ht="27">
      <c r="A24" s="71" t="s">
        <v>1080</v>
      </c>
      <c r="B24" s="125" t="s">
        <v>960</v>
      </c>
      <c r="C24" s="125" t="s">
        <v>960</v>
      </c>
      <c r="D24" s="125" t="s">
        <v>960</v>
      </c>
      <c r="E24" s="125" t="s">
        <v>980</v>
      </c>
      <c r="F24" s="125">
        <v>0</v>
      </c>
      <c r="G24" s="125" t="s">
        <v>960</v>
      </c>
      <c r="H24" s="125">
        <v>0</v>
      </c>
      <c r="I24" s="125" t="s">
        <v>960</v>
      </c>
      <c r="J24" s="125" t="s">
        <v>960</v>
      </c>
      <c r="K24" s="125" t="s">
        <v>980</v>
      </c>
      <c r="L24" s="125">
        <v>0</v>
      </c>
      <c r="M24" s="125" t="s">
        <v>960</v>
      </c>
      <c r="N24" s="125">
        <v>2</v>
      </c>
      <c r="O24" s="125" t="s">
        <v>980</v>
      </c>
      <c r="P24" s="125">
        <v>0</v>
      </c>
      <c r="Q24" s="125" t="s">
        <v>960</v>
      </c>
      <c r="R24" s="125" t="s">
        <v>960</v>
      </c>
      <c r="S24" s="125" t="s">
        <v>960</v>
      </c>
      <c r="T24" s="125">
        <v>0</v>
      </c>
      <c r="U24" s="125" t="s">
        <v>960</v>
      </c>
      <c r="V24" s="125">
        <v>0</v>
      </c>
      <c r="W24" s="18">
        <v>0</v>
      </c>
    </row>
    <row r="25" spans="1:23">
      <c r="A25" s="60" t="s">
        <v>989</v>
      </c>
      <c r="B25" s="125" t="s">
        <v>980</v>
      </c>
      <c r="C25" s="125" t="s">
        <v>980</v>
      </c>
      <c r="D25" s="125" t="s">
        <v>960</v>
      </c>
      <c r="E25" s="125" t="s">
        <v>980</v>
      </c>
      <c r="F25" s="125" t="s">
        <v>960</v>
      </c>
      <c r="G25" s="125" t="s">
        <v>960</v>
      </c>
      <c r="H25" s="125">
        <v>1</v>
      </c>
      <c r="I25" s="125" t="s">
        <v>960</v>
      </c>
      <c r="J25" s="125">
        <v>2</v>
      </c>
      <c r="K25" s="125" t="s">
        <v>960</v>
      </c>
      <c r="L25" s="125">
        <v>0</v>
      </c>
      <c r="M25" s="125">
        <v>3</v>
      </c>
      <c r="N25" s="125" t="s">
        <v>960</v>
      </c>
      <c r="O25" s="125" t="s">
        <v>960</v>
      </c>
      <c r="P25" s="125" t="s">
        <v>980</v>
      </c>
      <c r="Q25" s="125" t="s">
        <v>980</v>
      </c>
      <c r="R25" s="125" t="s">
        <v>980</v>
      </c>
      <c r="S25" s="125" t="s">
        <v>980</v>
      </c>
      <c r="T25" s="125">
        <v>0</v>
      </c>
      <c r="U25" s="125" t="s">
        <v>980</v>
      </c>
      <c r="V25" s="125">
        <v>0</v>
      </c>
      <c r="W25" s="18" t="s">
        <v>960</v>
      </c>
    </row>
    <row r="26" spans="1:23">
      <c r="A26" s="60" t="s">
        <v>990</v>
      </c>
      <c r="B26" s="125" t="s">
        <v>960</v>
      </c>
      <c r="C26" s="125" t="s">
        <v>980</v>
      </c>
      <c r="D26" s="125" t="s">
        <v>980</v>
      </c>
      <c r="E26" s="125" t="s">
        <v>980</v>
      </c>
      <c r="F26" s="125" t="s">
        <v>960</v>
      </c>
      <c r="G26" s="125" t="s">
        <v>980</v>
      </c>
      <c r="H26" s="125">
        <v>0</v>
      </c>
      <c r="I26" s="125" t="s">
        <v>960</v>
      </c>
      <c r="J26" s="125" t="s">
        <v>960</v>
      </c>
      <c r="K26" s="125" t="s">
        <v>960</v>
      </c>
      <c r="L26" s="125" t="s">
        <v>980</v>
      </c>
      <c r="M26" s="125" t="s">
        <v>960</v>
      </c>
      <c r="N26" s="125" t="s">
        <v>960</v>
      </c>
      <c r="O26" s="125" t="s">
        <v>960</v>
      </c>
      <c r="P26" s="125">
        <v>0</v>
      </c>
      <c r="Q26" s="125" t="s">
        <v>980</v>
      </c>
      <c r="R26" s="125" t="s">
        <v>960</v>
      </c>
      <c r="S26" s="125" t="s">
        <v>980</v>
      </c>
      <c r="T26" s="125">
        <v>0</v>
      </c>
      <c r="U26" s="125" t="s">
        <v>980</v>
      </c>
      <c r="V26" s="125" t="s">
        <v>960</v>
      </c>
      <c r="W26" s="18">
        <v>0</v>
      </c>
    </row>
    <row r="27" spans="1:23">
      <c r="A27" s="60" t="s">
        <v>213</v>
      </c>
      <c r="B27" s="125">
        <v>11</v>
      </c>
      <c r="C27" s="125">
        <v>7</v>
      </c>
      <c r="D27" s="125">
        <v>6</v>
      </c>
      <c r="E27" s="125" t="s">
        <v>960</v>
      </c>
      <c r="F27" s="125">
        <v>9</v>
      </c>
      <c r="G27" s="125">
        <v>11</v>
      </c>
      <c r="H27" s="125">
        <v>9</v>
      </c>
      <c r="I27" s="125" t="s">
        <v>960</v>
      </c>
      <c r="J27" s="125">
        <v>10</v>
      </c>
      <c r="K27" s="125">
        <v>8</v>
      </c>
      <c r="L27" s="125">
        <v>2</v>
      </c>
      <c r="M27" s="125">
        <v>16</v>
      </c>
      <c r="N27" s="125">
        <v>6</v>
      </c>
      <c r="O27" s="125">
        <v>34</v>
      </c>
      <c r="P27" s="125">
        <v>4</v>
      </c>
      <c r="Q27" s="125">
        <v>9</v>
      </c>
      <c r="R27" s="125">
        <v>3</v>
      </c>
      <c r="S27" s="125">
        <v>10</v>
      </c>
      <c r="T27" s="125">
        <v>5</v>
      </c>
      <c r="U27" s="125">
        <v>6</v>
      </c>
      <c r="V27" s="125">
        <v>3</v>
      </c>
      <c r="W27" s="18">
        <v>5</v>
      </c>
    </row>
    <row r="28" spans="1:23">
      <c r="A28" s="60" t="s">
        <v>992</v>
      </c>
      <c r="B28" s="125">
        <v>14</v>
      </c>
      <c r="C28" s="125">
        <v>6</v>
      </c>
      <c r="D28" s="125">
        <v>4</v>
      </c>
      <c r="E28" s="125">
        <v>13</v>
      </c>
      <c r="F28" s="125">
        <v>8</v>
      </c>
      <c r="G28" s="125">
        <v>6</v>
      </c>
      <c r="H28" s="125">
        <v>9</v>
      </c>
      <c r="I28" s="125">
        <v>1</v>
      </c>
      <c r="J28" s="125">
        <v>17</v>
      </c>
      <c r="K28" s="125">
        <v>7</v>
      </c>
      <c r="L28" s="125">
        <v>20</v>
      </c>
      <c r="M28" s="125">
        <v>8</v>
      </c>
      <c r="N28" s="125">
        <v>9</v>
      </c>
      <c r="O28" s="125">
        <v>11</v>
      </c>
      <c r="P28" s="125">
        <v>7</v>
      </c>
      <c r="Q28" s="125">
        <v>9</v>
      </c>
      <c r="R28" s="125">
        <v>6</v>
      </c>
      <c r="S28" s="125">
        <v>9</v>
      </c>
      <c r="T28" s="125">
        <v>7</v>
      </c>
      <c r="U28" s="125">
        <v>12</v>
      </c>
      <c r="V28" s="125">
        <v>32</v>
      </c>
      <c r="W28" s="18">
        <v>5</v>
      </c>
    </row>
    <row r="29" spans="1:23">
      <c r="A29" s="60" t="s">
        <v>183</v>
      </c>
      <c r="B29" s="123">
        <v>100</v>
      </c>
      <c r="C29" s="123">
        <v>100</v>
      </c>
      <c r="D29" s="123">
        <v>100</v>
      </c>
      <c r="E29" s="123">
        <v>100</v>
      </c>
      <c r="F29" s="123">
        <v>100</v>
      </c>
      <c r="G29" s="123">
        <v>100</v>
      </c>
      <c r="H29" s="124">
        <v>100</v>
      </c>
      <c r="I29" s="124">
        <v>100</v>
      </c>
      <c r="J29" s="124">
        <v>100</v>
      </c>
      <c r="K29" s="124">
        <v>100</v>
      </c>
      <c r="L29" s="124">
        <v>100</v>
      </c>
      <c r="M29" s="124">
        <v>100</v>
      </c>
      <c r="N29" s="124">
        <v>100</v>
      </c>
      <c r="O29" s="124">
        <v>100</v>
      </c>
      <c r="P29" s="124">
        <v>100</v>
      </c>
      <c r="Q29" s="124">
        <v>100</v>
      </c>
      <c r="R29" s="124">
        <v>100</v>
      </c>
      <c r="S29" s="124">
        <v>100</v>
      </c>
      <c r="T29" s="124">
        <v>100</v>
      </c>
      <c r="U29" s="124">
        <v>100</v>
      </c>
      <c r="V29" s="124">
        <v>100</v>
      </c>
      <c r="W29" s="18">
        <v>100</v>
      </c>
    </row>
    <row r="30" spans="1:23" ht="27.75">
      <c r="A30" s="71" t="s">
        <v>994</v>
      </c>
      <c r="B30" s="126">
        <v>1811</v>
      </c>
      <c r="C30" s="126">
        <v>1095</v>
      </c>
      <c r="D30" s="126">
        <v>282</v>
      </c>
      <c r="E30" s="126">
        <v>39</v>
      </c>
      <c r="F30" s="123">
        <v>1558</v>
      </c>
      <c r="G30" s="123">
        <v>169</v>
      </c>
      <c r="H30" s="124">
        <v>5195</v>
      </c>
      <c r="I30" s="124">
        <v>320</v>
      </c>
      <c r="J30" s="124">
        <v>614</v>
      </c>
      <c r="K30" s="124">
        <v>200</v>
      </c>
      <c r="L30" s="124">
        <v>30377</v>
      </c>
      <c r="M30" s="124">
        <v>866</v>
      </c>
      <c r="N30" s="124">
        <v>831</v>
      </c>
      <c r="O30" s="124">
        <v>279</v>
      </c>
      <c r="P30" s="124">
        <v>3895</v>
      </c>
      <c r="Q30" s="124">
        <v>507</v>
      </c>
      <c r="R30" s="124">
        <v>745</v>
      </c>
      <c r="S30" s="124">
        <v>413</v>
      </c>
      <c r="T30" s="124">
        <v>18079</v>
      </c>
      <c r="U30" s="124">
        <v>266</v>
      </c>
      <c r="V30" s="124">
        <v>5586</v>
      </c>
      <c r="W30" s="18">
        <v>4159</v>
      </c>
    </row>
    <row r="31" spans="1:23">
      <c r="A31" s="53" t="s">
        <v>30</v>
      </c>
      <c r="B31" s="127"/>
      <c r="C31" s="127"/>
      <c r="D31" s="127"/>
      <c r="E31" s="127"/>
      <c r="F31" s="127"/>
      <c r="G31" s="127"/>
      <c r="H31" s="127"/>
      <c r="I31" s="127"/>
      <c r="J31" s="127"/>
      <c r="K31" s="127"/>
      <c r="L31" s="127"/>
      <c r="M31" s="127"/>
      <c r="N31" s="127"/>
      <c r="O31" s="127"/>
      <c r="P31" s="127"/>
      <c r="Q31" s="127"/>
      <c r="R31" s="127"/>
      <c r="S31" s="127"/>
      <c r="T31" s="127"/>
      <c r="U31" s="127"/>
      <c r="V31" s="127"/>
    </row>
    <row r="32" spans="1:23">
      <c r="A32" s="53" t="s">
        <v>996</v>
      </c>
    </row>
    <row r="33" spans="1:1">
      <c r="A33" s="53" t="s">
        <v>997</v>
      </c>
    </row>
    <row r="34" spans="1:1">
      <c r="A34" s="53" t="s">
        <v>998</v>
      </c>
    </row>
    <row r="35" spans="1:1">
      <c r="A35" s="53" t="s">
        <v>999</v>
      </c>
    </row>
    <row r="36" spans="1:1">
      <c r="A36" s="53" t="s">
        <v>1000</v>
      </c>
    </row>
    <row r="37" spans="1:1">
      <c r="A37" s="53" t="s">
        <v>1007</v>
      </c>
    </row>
    <row r="38" spans="1:1">
      <c r="A38" s="53" t="s">
        <v>993</v>
      </c>
    </row>
    <row r="39" spans="1:1">
      <c r="A39" s="16" t="s">
        <v>995</v>
      </c>
    </row>
  </sheetData>
  <pageMargins left="0.7" right="0.7" top="0.75" bottom="0.75" header="0.3" footer="0.3"/>
  <drawing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6AC788-436F-42E9-92E8-80AD9864E9C6}">
  <dimension ref="A1:H26"/>
  <sheetViews>
    <sheetView zoomScaleNormal="100" workbookViewId="0"/>
  </sheetViews>
  <sheetFormatPr defaultColWidth="9.33203125" defaultRowHeight="13.5"/>
  <cols>
    <col min="1" max="1" width="63.1640625" style="16" customWidth="1"/>
    <col min="2" max="2" width="13.33203125" style="16" customWidth="1"/>
    <col min="3" max="3" width="39.1640625" style="16" bestFit="1" customWidth="1"/>
    <col min="4" max="6" width="13.33203125" style="16" customWidth="1"/>
    <col min="7" max="7" width="26.6640625" style="16" bestFit="1" customWidth="1"/>
    <col min="8" max="8" width="13.33203125" style="16" customWidth="1"/>
    <col min="9" max="16384" width="9.33203125" style="16"/>
  </cols>
  <sheetData>
    <row r="1" spans="1:8">
      <c r="A1" s="44" t="s">
        <v>898</v>
      </c>
    </row>
    <row r="2" spans="1:8" ht="17.25" customHeight="1">
      <c r="A2" s="17" t="s">
        <v>961</v>
      </c>
      <c r="B2" s="17"/>
      <c r="C2" s="17"/>
      <c r="D2" s="17"/>
      <c r="E2" s="17"/>
      <c r="F2" s="17"/>
      <c r="G2" s="17"/>
      <c r="H2" s="17"/>
    </row>
    <row r="3" spans="1:8" ht="17.25" customHeight="1">
      <c r="A3" s="45" t="s">
        <v>962</v>
      </c>
      <c r="B3" s="46"/>
      <c r="C3" s="46"/>
      <c r="D3" s="46"/>
      <c r="E3" s="46"/>
      <c r="F3" s="46"/>
      <c r="G3" s="46"/>
      <c r="H3" s="46"/>
    </row>
    <row r="4" spans="1:8" ht="15">
      <c r="A4" s="23" t="s">
        <v>26</v>
      </c>
      <c r="B4" s="23" t="s">
        <v>228</v>
      </c>
      <c r="C4" s="57" t="s">
        <v>234</v>
      </c>
      <c r="D4" s="1" t="s">
        <v>195</v>
      </c>
      <c r="E4" s="1" t="s">
        <v>203</v>
      </c>
      <c r="F4" s="1" t="s">
        <v>191</v>
      </c>
      <c r="G4" s="1" t="s">
        <v>229</v>
      </c>
      <c r="H4" s="1" t="s">
        <v>230</v>
      </c>
    </row>
    <row r="5" spans="1:8">
      <c r="A5" s="48" t="s">
        <v>206</v>
      </c>
      <c r="B5" s="18">
        <v>4580</v>
      </c>
      <c r="C5" s="18">
        <v>1939</v>
      </c>
      <c r="D5" s="18">
        <v>257</v>
      </c>
      <c r="E5" s="18">
        <v>312</v>
      </c>
      <c r="F5" s="18">
        <v>134</v>
      </c>
      <c r="G5" s="18">
        <v>79</v>
      </c>
      <c r="H5" s="18">
        <v>78</v>
      </c>
    </row>
    <row r="6" spans="1:8">
      <c r="A6" s="48" t="s">
        <v>217</v>
      </c>
      <c r="B6" s="66" t="s">
        <v>228</v>
      </c>
      <c r="C6" s="66" t="s">
        <v>234</v>
      </c>
      <c r="D6" s="66" t="s">
        <v>195</v>
      </c>
      <c r="E6" s="66" t="s">
        <v>203</v>
      </c>
      <c r="F6" s="66" t="s">
        <v>191</v>
      </c>
      <c r="G6" s="66" t="s">
        <v>229</v>
      </c>
      <c r="H6" s="66" t="s">
        <v>230</v>
      </c>
    </row>
    <row r="7" spans="1:8">
      <c r="A7" s="18" t="s">
        <v>207</v>
      </c>
      <c r="B7" s="18">
        <v>3108</v>
      </c>
      <c r="C7" s="18">
        <v>1377</v>
      </c>
      <c r="D7" s="124">
        <v>212</v>
      </c>
      <c r="E7" s="124">
        <v>244</v>
      </c>
      <c r="F7" s="124">
        <v>106</v>
      </c>
      <c r="G7" s="124">
        <v>64</v>
      </c>
      <c r="H7" s="124">
        <v>59</v>
      </c>
    </row>
    <row r="8" spans="1:8">
      <c r="A8" s="48" t="s">
        <v>208</v>
      </c>
      <c r="B8" s="18">
        <v>249</v>
      </c>
      <c r="C8" s="18">
        <v>23</v>
      </c>
      <c r="D8" s="124" t="s">
        <v>960</v>
      </c>
      <c r="E8" s="124">
        <v>5</v>
      </c>
      <c r="F8" s="124">
        <v>11</v>
      </c>
      <c r="G8" s="124" t="s">
        <v>960</v>
      </c>
      <c r="H8" s="124" t="s">
        <v>960</v>
      </c>
    </row>
    <row r="9" spans="1:8">
      <c r="A9" s="48" t="s">
        <v>212</v>
      </c>
      <c r="B9" s="18">
        <v>218</v>
      </c>
      <c r="C9" s="18">
        <v>121</v>
      </c>
      <c r="D9" s="124" t="s">
        <v>960</v>
      </c>
      <c r="E9" s="124">
        <v>7</v>
      </c>
      <c r="F9" s="124" t="s">
        <v>960</v>
      </c>
      <c r="G9" s="124" t="s">
        <v>960</v>
      </c>
      <c r="H9" s="124" t="s">
        <v>960</v>
      </c>
    </row>
    <row r="10" spans="1:8">
      <c r="A10" s="48" t="s">
        <v>210</v>
      </c>
      <c r="B10" s="18">
        <v>176</v>
      </c>
      <c r="C10" s="18">
        <v>118</v>
      </c>
      <c r="D10" s="124" t="s">
        <v>960</v>
      </c>
      <c r="E10" s="124">
        <v>5</v>
      </c>
      <c r="F10" s="124" t="s">
        <v>960</v>
      </c>
      <c r="G10" s="124" t="s">
        <v>960</v>
      </c>
      <c r="H10" s="124" t="s">
        <v>960</v>
      </c>
    </row>
    <row r="11" spans="1:8">
      <c r="A11" s="48" t="s">
        <v>209</v>
      </c>
      <c r="B11" s="18">
        <v>167</v>
      </c>
      <c r="C11" s="18">
        <v>61</v>
      </c>
      <c r="D11" s="124">
        <v>9</v>
      </c>
      <c r="E11" s="124">
        <v>7</v>
      </c>
      <c r="F11" s="124">
        <v>8</v>
      </c>
      <c r="G11" s="124">
        <v>0</v>
      </c>
      <c r="H11" s="124" t="s">
        <v>960</v>
      </c>
    </row>
    <row r="12" spans="1:8" ht="14.45" customHeight="1">
      <c r="A12" s="104" t="s">
        <v>1084</v>
      </c>
      <c r="B12" s="18">
        <v>100</v>
      </c>
      <c r="C12" s="18">
        <v>14</v>
      </c>
      <c r="D12" s="124" t="s">
        <v>960</v>
      </c>
      <c r="E12" s="124">
        <v>8</v>
      </c>
      <c r="F12" s="124" t="s">
        <v>960</v>
      </c>
      <c r="G12" s="124" t="s">
        <v>960</v>
      </c>
      <c r="H12" s="124">
        <v>0</v>
      </c>
    </row>
    <row r="13" spans="1:8">
      <c r="A13" s="48" t="s">
        <v>232</v>
      </c>
      <c r="B13" s="18">
        <v>93</v>
      </c>
      <c r="C13" s="18">
        <v>28</v>
      </c>
      <c r="D13" s="124">
        <v>4</v>
      </c>
      <c r="E13" s="124">
        <v>6</v>
      </c>
      <c r="F13" s="124">
        <v>0</v>
      </c>
      <c r="G13" s="124" t="s">
        <v>960</v>
      </c>
      <c r="H13" s="124" t="s">
        <v>960</v>
      </c>
    </row>
    <row r="14" spans="1:8">
      <c r="A14" s="18" t="s">
        <v>233</v>
      </c>
      <c r="B14" s="18">
        <v>76</v>
      </c>
      <c r="C14" s="18">
        <v>25</v>
      </c>
      <c r="D14" s="124" t="s">
        <v>960</v>
      </c>
      <c r="E14" s="124">
        <v>8</v>
      </c>
      <c r="F14" s="124" t="s">
        <v>960</v>
      </c>
      <c r="G14" s="124" t="s">
        <v>960</v>
      </c>
      <c r="H14" s="124" t="s">
        <v>960</v>
      </c>
    </row>
    <row r="15" spans="1:8">
      <c r="A15" s="18" t="s">
        <v>211</v>
      </c>
      <c r="B15" s="18">
        <v>30</v>
      </c>
      <c r="C15" s="18">
        <v>8</v>
      </c>
      <c r="D15" s="124" t="s">
        <v>960</v>
      </c>
      <c r="E15" s="124" t="s">
        <v>960</v>
      </c>
      <c r="F15" s="124">
        <v>0</v>
      </c>
      <c r="G15" s="124">
        <v>0</v>
      </c>
      <c r="H15" s="124">
        <v>0</v>
      </c>
    </row>
    <row r="16" spans="1:8">
      <c r="A16" s="18" t="s">
        <v>213</v>
      </c>
      <c r="B16" s="18">
        <v>363</v>
      </c>
      <c r="C16" s="18">
        <v>164</v>
      </c>
      <c r="D16" s="124">
        <v>21</v>
      </c>
      <c r="E16" s="124">
        <v>21</v>
      </c>
      <c r="F16" s="124" t="s">
        <v>960</v>
      </c>
      <c r="G16" s="124">
        <v>6</v>
      </c>
      <c r="H16" s="124">
        <v>9</v>
      </c>
    </row>
    <row r="17" spans="1:8">
      <c r="A17" s="18" t="s">
        <v>214</v>
      </c>
      <c r="B17" s="18">
        <v>210</v>
      </c>
      <c r="C17" s="18">
        <v>88</v>
      </c>
      <c r="D17" s="124">
        <v>36</v>
      </c>
      <c r="E17" s="124">
        <v>12</v>
      </c>
      <c r="F17" s="124" t="s">
        <v>960</v>
      </c>
      <c r="G17" s="124" t="s">
        <v>960</v>
      </c>
      <c r="H17" s="124" t="s">
        <v>960</v>
      </c>
    </row>
    <row r="18" spans="1:8">
      <c r="A18" s="18" t="s">
        <v>215</v>
      </c>
      <c r="B18" s="18">
        <v>2755</v>
      </c>
      <c r="C18" s="18">
        <v>1306</v>
      </c>
      <c r="D18" s="124">
        <v>264</v>
      </c>
      <c r="E18" s="124">
        <v>170</v>
      </c>
      <c r="F18" s="124" t="s">
        <v>960</v>
      </c>
      <c r="G18" s="124">
        <v>20</v>
      </c>
      <c r="H18" s="124">
        <v>27</v>
      </c>
    </row>
    <row r="19" spans="1:8">
      <c r="A19" s="48" t="s">
        <v>216</v>
      </c>
      <c r="B19" s="18">
        <v>20</v>
      </c>
      <c r="C19" s="18">
        <v>7</v>
      </c>
      <c r="D19" s="18" t="s">
        <v>960</v>
      </c>
      <c r="E19" s="18" t="s">
        <v>960</v>
      </c>
      <c r="F19" s="124">
        <v>0</v>
      </c>
      <c r="G19" s="124">
        <v>0</v>
      </c>
      <c r="H19" s="124">
        <v>0</v>
      </c>
    </row>
    <row r="20" spans="1:8">
      <c r="A20" s="18" t="s">
        <v>183</v>
      </c>
      <c r="B20" s="18">
        <v>7565</v>
      </c>
      <c r="C20" s="18">
        <v>3340</v>
      </c>
      <c r="D20" s="18">
        <v>558</v>
      </c>
      <c r="E20" s="18">
        <v>495</v>
      </c>
      <c r="F20" s="18">
        <v>136</v>
      </c>
      <c r="G20" s="18">
        <v>100</v>
      </c>
      <c r="H20" s="18">
        <v>107</v>
      </c>
    </row>
    <row r="21" spans="1:8">
      <c r="A21" s="24" t="s">
        <v>235</v>
      </c>
    </row>
    <row r="22" spans="1:8">
      <c r="A22" s="24" t="s">
        <v>236</v>
      </c>
    </row>
    <row r="23" spans="1:8">
      <c r="A23" s="24" t="s">
        <v>237</v>
      </c>
    </row>
    <row r="24" spans="1:8">
      <c r="A24" s="24" t="s">
        <v>238</v>
      </c>
    </row>
    <row r="25" spans="1:8">
      <c r="A25" s="24" t="s">
        <v>219</v>
      </c>
    </row>
    <row r="26" spans="1:8">
      <c r="A26" s="24" t="s">
        <v>60</v>
      </c>
      <c r="E26" s="127"/>
    </row>
  </sheetData>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394EE-A736-4957-994E-B208361ABE11}">
  <sheetPr codeName="Blad1">
    <tabColor theme="2" tint="-9.9978637043366805E-2"/>
  </sheetPr>
  <dimension ref="A1:R28"/>
  <sheetViews>
    <sheetView zoomScaleNormal="100" workbookViewId="0"/>
  </sheetViews>
  <sheetFormatPr defaultColWidth="9.33203125" defaultRowHeight="13.5" customHeight="1"/>
  <cols>
    <col min="1" max="1" width="29.5" style="2" customWidth="1"/>
    <col min="2" max="2" width="23" style="2" customWidth="1"/>
    <col min="3" max="3" width="13.5" style="2" customWidth="1"/>
    <col min="4" max="4" width="20.5" style="2" bestFit="1" customWidth="1"/>
    <col min="5" max="16" width="8.1640625" style="2" customWidth="1"/>
    <col min="17" max="16384" width="9.33203125" style="2"/>
  </cols>
  <sheetData>
    <row r="1" spans="1:18" ht="46.9" customHeight="1">
      <c r="A1" s="42" t="s">
        <v>20</v>
      </c>
    </row>
    <row r="2" spans="1:18" ht="17.25" customHeight="1">
      <c r="A2" s="25" t="s">
        <v>290</v>
      </c>
      <c r="B2" s="26"/>
      <c r="C2" s="3"/>
      <c r="D2" s="3"/>
      <c r="E2" s="3"/>
      <c r="F2" s="3"/>
      <c r="G2" s="3"/>
      <c r="H2" s="3"/>
      <c r="I2" s="3"/>
      <c r="J2" s="3"/>
      <c r="K2" s="3"/>
    </row>
    <row r="3" spans="1:18" ht="17.25" customHeight="1">
      <c r="A3" s="17" t="s">
        <v>914</v>
      </c>
      <c r="B3" s="26"/>
      <c r="C3" s="3"/>
      <c r="D3" s="3"/>
      <c r="E3" s="3"/>
      <c r="F3" s="3"/>
      <c r="G3" s="3"/>
      <c r="H3" s="3"/>
      <c r="I3" s="3"/>
      <c r="J3" s="3"/>
      <c r="K3" s="3"/>
    </row>
    <row r="4" spans="1:18" ht="17.25" customHeight="1">
      <c r="A4" s="27" t="s">
        <v>295</v>
      </c>
      <c r="B4" s="26"/>
      <c r="C4" s="3"/>
      <c r="D4" s="3"/>
      <c r="E4" s="3"/>
      <c r="F4" s="4"/>
      <c r="G4" s="3"/>
      <c r="H4" s="3"/>
      <c r="I4" s="3"/>
      <c r="J4" s="3"/>
      <c r="K4" s="3"/>
    </row>
    <row r="5" spans="1:18" ht="15">
      <c r="A5" s="29" t="s">
        <v>0</v>
      </c>
      <c r="B5" s="48" t="s">
        <v>1108</v>
      </c>
      <c r="D5" s="6"/>
      <c r="E5" s="5"/>
      <c r="F5" s="5"/>
      <c r="G5" s="5"/>
      <c r="H5" s="5"/>
      <c r="I5" s="5"/>
      <c r="J5" s="3"/>
      <c r="K5" s="3"/>
    </row>
    <row r="6" spans="1:18" ht="15">
      <c r="A6" s="29" t="s">
        <v>910</v>
      </c>
      <c r="B6" s="48" t="s">
        <v>1109</v>
      </c>
      <c r="D6" s="6"/>
      <c r="E6" s="5"/>
      <c r="F6" s="5"/>
      <c r="G6" s="5"/>
      <c r="H6" s="5"/>
      <c r="I6" s="5"/>
      <c r="J6" s="3"/>
      <c r="K6" s="3"/>
    </row>
    <row r="7" spans="1:18" ht="15">
      <c r="A7" s="29" t="s">
        <v>1</v>
      </c>
      <c r="B7" s="130">
        <v>45911</v>
      </c>
      <c r="D7" s="6"/>
      <c r="E7" s="5"/>
      <c r="F7" s="5"/>
      <c r="G7" s="8"/>
      <c r="H7" s="5"/>
      <c r="I7" s="5"/>
      <c r="J7" s="3"/>
      <c r="K7" s="3"/>
      <c r="L7" s="3"/>
      <c r="M7" s="3"/>
      <c r="N7" s="3"/>
      <c r="O7" s="3"/>
      <c r="P7" s="3"/>
      <c r="Q7" s="3"/>
      <c r="R7" s="3"/>
    </row>
    <row r="8" spans="1:18" ht="15">
      <c r="A8" s="41" t="s">
        <v>17</v>
      </c>
      <c r="B8" s="48" t="s">
        <v>16</v>
      </c>
      <c r="D8" s="6"/>
      <c r="E8" s="5"/>
      <c r="F8" s="5"/>
      <c r="G8" s="8"/>
      <c r="H8" s="5"/>
      <c r="I8" s="5"/>
      <c r="J8" s="3"/>
      <c r="K8" s="3"/>
      <c r="L8" s="3"/>
      <c r="M8" s="3"/>
      <c r="N8" s="3"/>
      <c r="O8" s="3"/>
      <c r="P8" s="3"/>
      <c r="Q8" s="3"/>
      <c r="R8" s="3"/>
    </row>
    <row r="9" spans="1:18" ht="15">
      <c r="A9" s="29" t="s">
        <v>4</v>
      </c>
      <c r="B9" s="31" t="s">
        <v>291</v>
      </c>
      <c r="D9" s="9"/>
      <c r="E9" s="9"/>
      <c r="F9" s="11"/>
      <c r="G9" s="9"/>
      <c r="H9" s="9"/>
      <c r="I9" s="9"/>
      <c r="J9" s="3"/>
      <c r="K9" s="3"/>
      <c r="L9" s="3"/>
      <c r="M9" s="3"/>
      <c r="N9" s="3"/>
      <c r="O9" s="3"/>
      <c r="P9" s="3"/>
      <c r="Q9" s="3"/>
      <c r="R9" s="3"/>
    </row>
    <row r="10" spans="1:18" ht="15">
      <c r="A10" s="29" t="s">
        <v>13</v>
      </c>
      <c r="B10" s="18"/>
      <c r="C10" s="10"/>
      <c r="D10" s="9"/>
      <c r="E10" s="9"/>
      <c r="F10" s="11"/>
      <c r="G10" s="9"/>
      <c r="H10" s="9"/>
      <c r="I10" s="9"/>
      <c r="J10" s="3"/>
      <c r="K10" s="3"/>
      <c r="L10" s="3"/>
      <c r="M10" s="3"/>
      <c r="N10" s="3"/>
      <c r="O10" s="3"/>
      <c r="P10" s="3"/>
      <c r="Q10" s="3"/>
      <c r="R10" s="3"/>
    </row>
    <row r="11" spans="1:18" ht="13.5" customHeight="1">
      <c r="A11" s="18" t="s">
        <v>5</v>
      </c>
      <c r="B11" s="48" t="s">
        <v>292</v>
      </c>
      <c r="C11" s="5"/>
      <c r="E11" s="3"/>
      <c r="F11" s="3"/>
      <c r="H11" s="5"/>
      <c r="I11" s="5"/>
      <c r="J11" s="3"/>
      <c r="K11" s="3"/>
      <c r="L11" s="5"/>
      <c r="M11" s="5"/>
      <c r="N11" s="5"/>
      <c r="O11" s="5"/>
      <c r="P11" s="3"/>
      <c r="Q11" s="3"/>
      <c r="R11" s="3"/>
    </row>
    <row r="12" spans="1:18" ht="13.5" customHeight="1">
      <c r="A12" s="18" t="s">
        <v>6</v>
      </c>
      <c r="B12" s="18" t="s">
        <v>893</v>
      </c>
      <c r="E12" s="5"/>
      <c r="F12" s="5"/>
      <c r="G12" s="5"/>
      <c r="H12" s="5"/>
      <c r="I12" s="5"/>
      <c r="J12" s="3"/>
      <c r="K12" s="5"/>
      <c r="L12" s="5"/>
      <c r="M12" s="5"/>
      <c r="N12" s="5"/>
      <c r="O12" s="5"/>
      <c r="P12" s="3"/>
      <c r="Q12" s="3"/>
      <c r="R12" s="3"/>
    </row>
    <row r="13" spans="1:18" ht="13.5" customHeight="1">
      <c r="A13" s="18" t="s">
        <v>7</v>
      </c>
      <c r="B13" s="31" t="s">
        <v>892</v>
      </c>
      <c r="E13" s="5"/>
      <c r="F13" s="5"/>
      <c r="G13" s="5"/>
      <c r="H13" s="5"/>
      <c r="I13" s="5"/>
      <c r="J13" s="3"/>
      <c r="K13" s="5"/>
      <c r="L13" s="5"/>
      <c r="M13" s="5"/>
      <c r="N13" s="5"/>
      <c r="O13" s="5"/>
      <c r="P13" s="3"/>
      <c r="Q13" s="3"/>
      <c r="R13" s="3"/>
    </row>
    <row r="14" spans="1:18" ht="15">
      <c r="A14" s="18" t="s">
        <v>2</v>
      </c>
      <c r="B14" s="28"/>
      <c r="E14" s="5"/>
      <c r="F14" s="5"/>
      <c r="G14" s="5"/>
      <c r="H14" s="5"/>
      <c r="I14" s="5"/>
      <c r="J14" s="3"/>
      <c r="K14" s="5"/>
      <c r="L14" s="3"/>
      <c r="M14" s="3"/>
      <c r="N14" s="3"/>
      <c r="O14" s="3"/>
      <c r="P14" s="3"/>
      <c r="Q14" s="3"/>
      <c r="R14" s="3"/>
    </row>
    <row r="15" spans="1:18" ht="13.5" customHeight="1">
      <c r="A15" s="18" t="s">
        <v>3</v>
      </c>
      <c r="B15" s="28"/>
      <c r="C15" s="5"/>
      <c r="E15" s="3"/>
      <c r="F15" s="3"/>
      <c r="H15" s="5"/>
      <c r="I15" s="5"/>
      <c r="J15" s="3"/>
      <c r="K15" s="3"/>
      <c r="L15" s="3"/>
      <c r="M15" s="3"/>
      <c r="N15" s="3"/>
      <c r="O15" s="3"/>
      <c r="P15" s="3"/>
      <c r="Q15" s="3"/>
      <c r="R15" s="3"/>
    </row>
    <row r="16" spans="1:18" ht="13.5" customHeight="1">
      <c r="A16" s="5"/>
      <c r="B16" s="5"/>
      <c r="E16" s="5"/>
      <c r="F16" s="5"/>
      <c r="G16" s="5"/>
      <c r="H16" s="5"/>
      <c r="I16" s="5"/>
      <c r="J16" s="3"/>
      <c r="K16" s="3"/>
    </row>
    <row r="17" spans="1:11" ht="13.5" customHeight="1">
      <c r="A17" s="5"/>
      <c r="B17" s="5"/>
      <c r="E17" s="5"/>
      <c r="F17" s="5"/>
      <c r="G17" s="5"/>
      <c r="H17" s="5"/>
      <c r="I17" s="5"/>
      <c r="J17" s="3"/>
      <c r="K17" s="3"/>
    </row>
    <row r="18" spans="1:11" ht="15">
      <c r="A18" s="7"/>
      <c r="B18" s="7"/>
      <c r="C18" s="5"/>
      <c r="D18" s="5"/>
      <c r="E18" s="5"/>
      <c r="F18" s="5"/>
      <c r="G18" s="5"/>
      <c r="H18" s="5"/>
      <c r="I18" s="5"/>
      <c r="J18" s="3"/>
      <c r="K18" s="3"/>
    </row>
    <row r="19" spans="1:11" ht="13.5" customHeight="1">
      <c r="A19" s="7"/>
      <c r="B19" s="7"/>
      <c r="C19" s="5"/>
      <c r="D19" s="5"/>
      <c r="E19" s="5"/>
      <c r="F19" s="5"/>
      <c r="G19" s="5"/>
      <c r="H19" s="5"/>
      <c r="I19" s="5"/>
      <c r="J19" s="3"/>
      <c r="K19" s="3"/>
    </row>
    <row r="20" spans="1:11" ht="13.5" customHeight="1">
      <c r="A20" s="7"/>
      <c r="B20" s="7"/>
      <c r="C20" s="5"/>
      <c r="D20" s="5"/>
      <c r="E20" s="5"/>
      <c r="F20" s="5"/>
      <c r="G20" s="5"/>
      <c r="H20" s="5"/>
      <c r="I20" s="5"/>
      <c r="J20" s="3"/>
      <c r="K20" s="3"/>
    </row>
    <row r="21" spans="1:11" ht="13.5" customHeight="1">
      <c r="A21" s="7"/>
      <c r="B21" s="7"/>
      <c r="C21" s="5"/>
      <c r="D21" s="5"/>
      <c r="E21" s="5"/>
      <c r="F21" s="5"/>
      <c r="G21" s="5"/>
      <c r="H21" s="5"/>
      <c r="I21" s="5"/>
      <c r="J21" s="3"/>
      <c r="K21" s="3"/>
    </row>
    <row r="22" spans="1:11" ht="13.5" customHeight="1">
      <c r="A22" s="7"/>
      <c r="B22" s="7"/>
      <c r="C22" s="7"/>
      <c r="D22" s="7"/>
      <c r="E22" s="7"/>
      <c r="F22" s="7"/>
      <c r="G22" s="7"/>
      <c r="H22" s="7"/>
      <c r="I22" s="7"/>
    </row>
    <row r="23" spans="1:11" ht="13.5" customHeight="1">
      <c r="A23" s="7"/>
      <c r="B23" s="7"/>
      <c r="C23" s="7"/>
      <c r="D23" s="7"/>
      <c r="E23" s="7"/>
      <c r="F23" s="7"/>
      <c r="G23" s="7"/>
      <c r="H23" s="7"/>
      <c r="I23" s="7"/>
    </row>
    <row r="24" spans="1:11" ht="13.5" customHeight="1">
      <c r="A24" s="7"/>
      <c r="B24" s="7"/>
      <c r="C24" s="7"/>
      <c r="D24" s="7"/>
      <c r="E24" s="7"/>
      <c r="F24" s="7"/>
      <c r="G24" s="7"/>
      <c r="H24" s="7"/>
      <c r="I24" s="7"/>
    </row>
    <row r="25" spans="1:11" ht="13.5" customHeight="1">
      <c r="C25" s="7"/>
      <c r="D25" s="7"/>
      <c r="E25" s="7"/>
      <c r="F25" s="7"/>
      <c r="G25" s="7"/>
      <c r="H25" s="7"/>
      <c r="I25" s="7"/>
    </row>
    <row r="26" spans="1:11" ht="13.5" customHeight="1">
      <c r="C26" s="7"/>
      <c r="D26" s="7"/>
      <c r="E26" s="7"/>
      <c r="F26" s="7"/>
      <c r="G26" s="7"/>
      <c r="H26" s="7"/>
      <c r="I26" s="7"/>
    </row>
    <row r="27" spans="1:11" ht="13.5" customHeight="1">
      <c r="C27" s="7"/>
      <c r="D27" s="7"/>
      <c r="E27" s="7"/>
      <c r="F27" s="7"/>
      <c r="G27" s="7"/>
      <c r="H27" s="7"/>
      <c r="I27" s="7"/>
    </row>
    <row r="28" spans="1:11" ht="13.5" customHeight="1">
      <c r="C28" s="7"/>
      <c r="D28" s="7"/>
      <c r="E28" s="7"/>
      <c r="F28" s="7"/>
      <c r="G28" s="7"/>
      <c r="H28" s="7"/>
      <c r="I28" s="7"/>
    </row>
  </sheetData>
  <hyperlinks>
    <hyperlink ref="B13" r:id="rId1" xr:uid="{2DC3F55A-AEA4-4A71-AFED-3EB067732631}"/>
  </hyperlinks>
  <pageMargins left="0.7" right="0.7" top="0.75" bottom="0.75" header="0.3" footer="0.3"/>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DD878-1898-48B2-8D64-15D5899BE86E}">
  <dimension ref="A1:H26"/>
  <sheetViews>
    <sheetView zoomScaleNormal="100" workbookViewId="0"/>
  </sheetViews>
  <sheetFormatPr defaultColWidth="9.33203125" defaultRowHeight="13.5"/>
  <cols>
    <col min="1" max="1" width="61.33203125" style="16" customWidth="1"/>
    <col min="2" max="2" width="9.33203125" style="16" bestFit="1" customWidth="1"/>
    <col min="3" max="3" width="39.1640625" style="16" bestFit="1" customWidth="1"/>
    <col min="4" max="6" width="13.33203125" style="16" customWidth="1"/>
    <col min="7" max="7" width="26.6640625" style="16" bestFit="1" customWidth="1"/>
    <col min="8" max="8" width="13.33203125" style="16" customWidth="1"/>
    <col min="9" max="9" width="9.33203125" style="16"/>
    <col min="10" max="10" width="11.5" style="16" bestFit="1" customWidth="1"/>
    <col min="11" max="16384" width="9.33203125" style="16"/>
  </cols>
  <sheetData>
    <row r="1" spans="1:8">
      <c r="A1" s="44" t="s">
        <v>898</v>
      </c>
    </row>
    <row r="2" spans="1:8" ht="17.25" customHeight="1">
      <c r="A2" s="17" t="s">
        <v>967</v>
      </c>
      <c r="B2" s="17"/>
      <c r="C2" s="17"/>
      <c r="D2" s="17"/>
      <c r="E2" s="17"/>
      <c r="F2" s="17"/>
      <c r="G2" s="17"/>
      <c r="H2" s="17"/>
    </row>
    <row r="3" spans="1:8" ht="17.25" customHeight="1">
      <c r="A3" s="45" t="s">
        <v>968</v>
      </c>
      <c r="B3" s="46"/>
      <c r="C3" s="46"/>
      <c r="D3" s="46"/>
      <c r="E3" s="46"/>
      <c r="F3" s="46"/>
      <c r="G3" s="46"/>
      <c r="H3" s="46"/>
    </row>
    <row r="4" spans="1:8" ht="15">
      <c r="A4" s="23" t="s">
        <v>27</v>
      </c>
      <c r="B4" s="23" t="s">
        <v>228</v>
      </c>
      <c r="C4" s="57" t="s">
        <v>234</v>
      </c>
      <c r="D4" s="1" t="s">
        <v>195</v>
      </c>
      <c r="E4" s="1" t="s">
        <v>203</v>
      </c>
      <c r="F4" s="1" t="s">
        <v>191</v>
      </c>
      <c r="G4" s="1" t="s">
        <v>229</v>
      </c>
      <c r="H4" s="1" t="s">
        <v>230</v>
      </c>
    </row>
    <row r="5" spans="1:8">
      <c r="A5" s="48" t="s">
        <v>206</v>
      </c>
      <c r="B5" s="18">
        <v>3456</v>
      </c>
      <c r="C5" s="18">
        <v>1361</v>
      </c>
      <c r="D5" s="18">
        <v>174</v>
      </c>
      <c r="E5" s="18">
        <v>274</v>
      </c>
      <c r="F5" s="18">
        <v>124</v>
      </c>
      <c r="G5" s="18">
        <v>72</v>
      </c>
      <c r="H5" s="18">
        <v>73</v>
      </c>
    </row>
    <row r="6" spans="1:8">
      <c r="A6" s="48" t="s">
        <v>217</v>
      </c>
      <c r="B6" s="66" t="s">
        <v>228</v>
      </c>
      <c r="C6" s="66" t="s">
        <v>234</v>
      </c>
      <c r="D6" s="66" t="s">
        <v>195</v>
      </c>
      <c r="E6" s="66" t="s">
        <v>203</v>
      </c>
      <c r="F6" s="66" t="s">
        <v>191</v>
      </c>
      <c r="G6" s="66" t="s">
        <v>229</v>
      </c>
      <c r="H6" s="66" t="s">
        <v>230</v>
      </c>
    </row>
    <row r="7" spans="1:8">
      <c r="A7" s="18" t="s">
        <v>207</v>
      </c>
      <c r="B7" s="18">
        <v>2394</v>
      </c>
      <c r="C7" s="18">
        <v>988</v>
      </c>
      <c r="D7" s="124">
        <v>143</v>
      </c>
      <c r="E7" s="124">
        <v>215</v>
      </c>
      <c r="F7" s="124">
        <v>96</v>
      </c>
      <c r="G7" s="124">
        <v>57</v>
      </c>
      <c r="H7" s="124">
        <v>54</v>
      </c>
    </row>
    <row r="8" spans="1:8">
      <c r="A8" s="48" t="s">
        <v>208</v>
      </c>
      <c r="B8" s="18">
        <v>180</v>
      </c>
      <c r="C8" s="18">
        <v>13</v>
      </c>
      <c r="D8" s="124" t="s">
        <v>960</v>
      </c>
      <c r="E8" s="124" t="s">
        <v>960</v>
      </c>
      <c r="F8" s="124">
        <v>11</v>
      </c>
      <c r="G8" s="124" t="s">
        <v>960</v>
      </c>
      <c r="H8" s="124" t="s">
        <v>960</v>
      </c>
    </row>
    <row r="9" spans="1:8">
      <c r="A9" s="48" t="s">
        <v>212</v>
      </c>
      <c r="B9" s="18">
        <v>151</v>
      </c>
      <c r="C9" s="18">
        <v>80</v>
      </c>
      <c r="D9" s="124" t="s">
        <v>960</v>
      </c>
      <c r="E9" s="124">
        <v>7</v>
      </c>
      <c r="F9" s="124" t="s">
        <v>960</v>
      </c>
      <c r="G9" s="124" t="s">
        <v>960</v>
      </c>
      <c r="H9" s="124" t="s">
        <v>960</v>
      </c>
    </row>
    <row r="10" spans="1:8">
      <c r="A10" s="48" t="s">
        <v>210</v>
      </c>
      <c r="B10" s="18">
        <v>108</v>
      </c>
      <c r="C10" s="18">
        <v>66</v>
      </c>
      <c r="D10" s="124" t="s">
        <v>960</v>
      </c>
      <c r="E10" s="124">
        <v>5</v>
      </c>
      <c r="F10" s="124" t="s">
        <v>960</v>
      </c>
      <c r="G10" s="124" t="s">
        <v>960</v>
      </c>
      <c r="H10" s="124" t="s">
        <v>960</v>
      </c>
    </row>
    <row r="11" spans="1:8">
      <c r="A11" s="48" t="s">
        <v>209</v>
      </c>
      <c r="B11" s="18">
        <v>128</v>
      </c>
      <c r="C11" s="18">
        <v>46</v>
      </c>
      <c r="D11" s="124" t="s">
        <v>960</v>
      </c>
      <c r="E11" s="124" t="s">
        <v>960</v>
      </c>
      <c r="F11" s="124">
        <v>8</v>
      </c>
      <c r="G11" s="124">
        <v>0</v>
      </c>
      <c r="H11" s="124" t="s">
        <v>960</v>
      </c>
    </row>
    <row r="12" spans="1:8">
      <c r="A12" s="48" t="s">
        <v>231</v>
      </c>
      <c r="B12" s="18">
        <v>67</v>
      </c>
      <c r="C12" s="124" t="s">
        <v>960</v>
      </c>
      <c r="D12" s="124" t="s">
        <v>960</v>
      </c>
      <c r="E12" s="124" t="s">
        <v>960</v>
      </c>
      <c r="F12" s="124" t="s">
        <v>960</v>
      </c>
      <c r="G12" s="124" t="s">
        <v>960</v>
      </c>
      <c r="H12" s="124">
        <v>0</v>
      </c>
    </row>
    <row r="13" spans="1:8">
      <c r="A13" s="48" t="s">
        <v>232</v>
      </c>
      <c r="B13" s="18">
        <v>66</v>
      </c>
      <c r="C13" s="18">
        <v>15</v>
      </c>
      <c r="D13" s="124" t="s">
        <v>960</v>
      </c>
      <c r="E13" s="124" t="s">
        <v>960</v>
      </c>
      <c r="F13" s="124">
        <v>0</v>
      </c>
      <c r="G13" s="124" t="s">
        <v>960</v>
      </c>
      <c r="H13" s="124" t="s">
        <v>960</v>
      </c>
    </row>
    <row r="14" spans="1:8">
      <c r="A14" s="18" t="s">
        <v>233</v>
      </c>
      <c r="B14" s="18">
        <v>54</v>
      </c>
      <c r="C14" s="18">
        <v>16</v>
      </c>
      <c r="D14" s="124" t="s">
        <v>960</v>
      </c>
      <c r="E14" s="124">
        <v>8</v>
      </c>
      <c r="F14" s="124" t="s">
        <v>960</v>
      </c>
      <c r="G14" s="124" t="s">
        <v>960</v>
      </c>
      <c r="H14" s="124" t="s">
        <v>960</v>
      </c>
    </row>
    <row r="15" spans="1:8">
      <c r="A15" s="18" t="s">
        <v>211</v>
      </c>
      <c r="B15" s="18">
        <v>27</v>
      </c>
      <c r="C15" s="124" t="s">
        <v>960</v>
      </c>
      <c r="D15" s="124" t="s">
        <v>960</v>
      </c>
      <c r="E15" s="124" t="s">
        <v>960</v>
      </c>
      <c r="F15" s="124">
        <v>0</v>
      </c>
      <c r="G15" s="124">
        <v>0</v>
      </c>
      <c r="H15" s="124">
        <v>0</v>
      </c>
    </row>
    <row r="16" spans="1:8">
      <c r="A16" s="18" t="s">
        <v>213</v>
      </c>
      <c r="B16" s="18">
        <v>281</v>
      </c>
      <c r="C16" s="18">
        <v>119</v>
      </c>
      <c r="D16" s="124">
        <v>16</v>
      </c>
      <c r="E16" s="124" t="s">
        <v>960</v>
      </c>
      <c r="F16" s="124" t="s">
        <v>960</v>
      </c>
      <c r="G16" s="124">
        <v>6</v>
      </c>
      <c r="H16" s="124">
        <v>9</v>
      </c>
    </row>
    <row r="17" spans="1:8">
      <c r="A17" s="18" t="s">
        <v>214</v>
      </c>
      <c r="B17" s="18">
        <v>153</v>
      </c>
      <c r="C17" s="18">
        <v>67</v>
      </c>
      <c r="D17" s="124">
        <v>19</v>
      </c>
      <c r="E17" s="124" t="s">
        <v>960</v>
      </c>
      <c r="F17" s="124" t="s">
        <v>960</v>
      </c>
      <c r="G17" s="124" t="s">
        <v>960</v>
      </c>
      <c r="H17" s="124" t="s">
        <v>960</v>
      </c>
    </row>
    <row r="18" spans="1:8">
      <c r="A18" s="18" t="s">
        <v>215</v>
      </c>
      <c r="B18" s="18">
        <v>2130</v>
      </c>
      <c r="C18" s="18">
        <v>964</v>
      </c>
      <c r="D18" s="124">
        <v>165</v>
      </c>
      <c r="E18" s="124">
        <v>151</v>
      </c>
      <c r="F18" s="124" t="s">
        <v>960</v>
      </c>
      <c r="G18" s="124" t="s">
        <v>960</v>
      </c>
      <c r="H18" s="124">
        <v>23</v>
      </c>
    </row>
    <row r="19" spans="1:8">
      <c r="A19" s="48" t="s">
        <v>216</v>
      </c>
      <c r="B19" s="18">
        <v>14</v>
      </c>
      <c r="C19" s="18" t="s">
        <v>960</v>
      </c>
      <c r="D19" s="124" t="s">
        <v>960</v>
      </c>
      <c r="E19" s="124" t="s">
        <v>960</v>
      </c>
      <c r="F19" s="124">
        <v>0</v>
      </c>
      <c r="G19" s="124">
        <v>0</v>
      </c>
      <c r="H19" s="124">
        <v>0</v>
      </c>
    </row>
    <row r="20" spans="1:8">
      <c r="A20" s="18" t="s">
        <v>183</v>
      </c>
      <c r="B20" s="18">
        <v>5753</v>
      </c>
      <c r="C20" s="18">
        <v>2395</v>
      </c>
      <c r="D20" s="18">
        <v>359</v>
      </c>
      <c r="E20" s="18">
        <v>436</v>
      </c>
      <c r="F20" s="18">
        <v>126</v>
      </c>
      <c r="G20" s="18">
        <v>91</v>
      </c>
      <c r="H20" s="18">
        <v>97</v>
      </c>
    </row>
    <row r="21" spans="1:8">
      <c r="A21" s="24" t="s">
        <v>235</v>
      </c>
    </row>
    <row r="22" spans="1:8">
      <c r="A22" s="24" t="s">
        <v>236</v>
      </c>
    </row>
    <row r="23" spans="1:8">
      <c r="A23" s="24" t="s">
        <v>237</v>
      </c>
    </row>
    <row r="24" spans="1:8">
      <c r="A24" s="24" t="s">
        <v>238</v>
      </c>
    </row>
    <row r="25" spans="1:8">
      <c r="A25" s="24" t="s">
        <v>219</v>
      </c>
    </row>
    <row r="26" spans="1:8">
      <c r="A26" s="24" t="s">
        <v>60</v>
      </c>
      <c r="E26" s="127"/>
    </row>
  </sheetData>
  <pageMargins left="0.7" right="0.7" top="0.75" bottom="0.75" header="0.3" footer="0.3"/>
  <drawing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E5ABC-CAE8-49F7-8951-64E749665772}">
  <dimension ref="A1:H26"/>
  <sheetViews>
    <sheetView zoomScaleNormal="100" workbookViewId="0"/>
  </sheetViews>
  <sheetFormatPr defaultColWidth="9.33203125" defaultRowHeight="13.5"/>
  <cols>
    <col min="1" max="1" width="64.33203125" style="16" customWidth="1"/>
    <col min="2" max="2" width="13.33203125" style="16" customWidth="1"/>
    <col min="3" max="3" width="39.1640625" style="16" bestFit="1" customWidth="1"/>
    <col min="4" max="6" width="13.33203125" style="16" customWidth="1"/>
    <col min="7" max="7" width="26.6640625" style="16" bestFit="1" customWidth="1"/>
    <col min="8" max="8" width="13.33203125" style="16" customWidth="1"/>
    <col min="9" max="16384" width="9.33203125" style="16"/>
  </cols>
  <sheetData>
    <row r="1" spans="1:8">
      <c r="A1" s="44" t="s">
        <v>898</v>
      </c>
    </row>
    <row r="2" spans="1:8" ht="17.25" customHeight="1">
      <c r="A2" s="17" t="s">
        <v>969</v>
      </c>
      <c r="B2" s="17"/>
      <c r="C2" s="17"/>
      <c r="D2" s="17"/>
      <c r="E2" s="17"/>
      <c r="F2" s="17"/>
      <c r="G2" s="17"/>
      <c r="H2" s="17"/>
    </row>
    <row r="3" spans="1:8" ht="17.25" customHeight="1">
      <c r="A3" s="45" t="s">
        <v>970</v>
      </c>
      <c r="B3" s="46"/>
      <c r="C3" s="46"/>
      <c r="D3" s="46"/>
      <c r="E3" s="46"/>
      <c r="F3" s="46"/>
      <c r="G3" s="46"/>
      <c r="H3" s="46"/>
    </row>
    <row r="4" spans="1:8" ht="15">
      <c r="A4" s="23" t="s">
        <v>28</v>
      </c>
      <c r="B4" s="23" t="s">
        <v>228</v>
      </c>
      <c r="C4" s="57" t="s">
        <v>234</v>
      </c>
      <c r="D4" s="1" t="s">
        <v>195</v>
      </c>
      <c r="E4" s="1" t="s">
        <v>203</v>
      </c>
      <c r="F4" s="1" t="s">
        <v>191</v>
      </c>
      <c r="G4" s="1" t="s">
        <v>229</v>
      </c>
      <c r="H4" s="1" t="s">
        <v>230</v>
      </c>
    </row>
    <row r="5" spans="1:8">
      <c r="A5" s="48" t="s">
        <v>206</v>
      </c>
      <c r="B5" s="18">
        <v>1124</v>
      </c>
      <c r="C5" s="18">
        <v>578</v>
      </c>
      <c r="D5" s="18">
        <v>83</v>
      </c>
      <c r="E5" s="18">
        <v>38</v>
      </c>
      <c r="F5" s="18">
        <v>10</v>
      </c>
      <c r="G5" s="18">
        <v>7</v>
      </c>
      <c r="H5" s="18">
        <v>5</v>
      </c>
    </row>
    <row r="6" spans="1:8">
      <c r="A6" s="48" t="s">
        <v>217</v>
      </c>
      <c r="B6" s="66" t="s">
        <v>228</v>
      </c>
      <c r="C6" s="66" t="s">
        <v>234</v>
      </c>
      <c r="D6" s="66" t="s">
        <v>195</v>
      </c>
      <c r="E6" s="66" t="s">
        <v>203</v>
      </c>
      <c r="F6" s="66" t="s">
        <v>191</v>
      </c>
      <c r="G6" s="66" t="s">
        <v>229</v>
      </c>
      <c r="H6" s="66" t="s">
        <v>230</v>
      </c>
    </row>
    <row r="7" spans="1:8">
      <c r="A7" s="18" t="s">
        <v>207</v>
      </c>
      <c r="B7" s="18">
        <v>714</v>
      </c>
      <c r="C7" s="18">
        <v>389</v>
      </c>
      <c r="D7" s="124">
        <v>69</v>
      </c>
      <c r="E7" s="124">
        <v>29</v>
      </c>
      <c r="F7" s="124">
        <v>10</v>
      </c>
      <c r="G7" s="124">
        <v>7</v>
      </c>
      <c r="H7" s="124">
        <v>5</v>
      </c>
    </row>
    <row r="8" spans="1:8">
      <c r="A8" s="48" t="s">
        <v>208</v>
      </c>
      <c r="B8" s="18">
        <v>69</v>
      </c>
      <c r="C8" s="18">
        <v>10</v>
      </c>
      <c r="D8" s="124" t="s">
        <v>960</v>
      </c>
      <c r="E8" s="124" t="s">
        <v>960</v>
      </c>
      <c r="F8" s="124">
        <v>0</v>
      </c>
      <c r="G8" s="124" t="s">
        <v>960</v>
      </c>
      <c r="H8" s="124" t="s">
        <v>960</v>
      </c>
    </row>
    <row r="9" spans="1:8">
      <c r="A9" s="48" t="s">
        <v>212</v>
      </c>
      <c r="B9" s="18">
        <v>67</v>
      </c>
      <c r="C9" s="18">
        <v>41</v>
      </c>
      <c r="D9" s="124" t="s">
        <v>960</v>
      </c>
      <c r="E9" s="124">
        <v>0</v>
      </c>
      <c r="F9" s="124" t="s">
        <v>960</v>
      </c>
      <c r="G9" s="124" t="s">
        <v>960</v>
      </c>
      <c r="H9" s="124" t="s">
        <v>960</v>
      </c>
    </row>
    <row r="10" spans="1:8">
      <c r="A10" s="48" t="s">
        <v>210</v>
      </c>
      <c r="B10" s="18">
        <v>68</v>
      </c>
      <c r="C10" s="18">
        <v>52</v>
      </c>
      <c r="D10" s="124" t="s">
        <v>960</v>
      </c>
      <c r="E10" s="124">
        <v>0</v>
      </c>
      <c r="F10" s="124" t="s">
        <v>960</v>
      </c>
      <c r="G10" s="124" t="s">
        <v>960</v>
      </c>
      <c r="H10" s="124" t="s">
        <v>960</v>
      </c>
    </row>
    <row r="11" spans="1:8">
      <c r="A11" s="48" t="s">
        <v>209</v>
      </c>
      <c r="B11" s="18">
        <v>39</v>
      </c>
      <c r="C11" s="18">
        <v>15</v>
      </c>
      <c r="D11" s="124" t="s">
        <v>960</v>
      </c>
      <c r="E11" s="124" t="s">
        <v>960</v>
      </c>
      <c r="F11" s="124">
        <v>0</v>
      </c>
      <c r="G11" s="124">
        <v>0</v>
      </c>
      <c r="H11" s="124" t="s">
        <v>960</v>
      </c>
    </row>
    <row r="12" spans="1:8" ht="27">
      <c r="A12" s="104" t="s">
        <v>1084</v>
      </c>
      <c r="B12" s="18">
        <v>33</v>
      </c>
      <c r="C12" s="124" t="s">
        <v>960</v>
      </c>
      <c r="D12" s="124" t="s">
        <v>960</v>
      </c>
      <c r="E12" s="124" t="s">
        <v>960</v>
      </c>
      <c r="F12" s="124" t="s">
        <v>960</v>
      </c>
      <c r="G12" s="124" t="s">
        <v>960</v>
      </c>
      <c r="H12" s="124">
        <v>0</v>
      </c>
    </row>
    <row r="13" spans="1:8">
      <c r="A13" s="48" t="s">
        <v>232</v>
      </c>
      <c r="B13" s="18">
        <v>27</v>
      </c>
      <c r="C13" s="18">
        <v>13</v>
      </c>
      <c r="D13" s="124" t="s">
        <v>960</v>
      </c>
      <c r="E13" s="124" t="s">
        <v>960</v>
      </c>
      <c r="F13" s="124">
        <v>0</v>
      </c>
      <c r="G13" s="124" t="s">
        <v>960</v>
      </c>
      <c r="H13" s="124" t="s">
        <v>960</v>
      </c>
    </row>
    <row r="14" spans="1:8">
      <c r="A14" s="18" t="s">
        <v>233</v>
      </c>
      <c r="B14" s="18">
        <v>22</v>
      </c>
      <c r="C14" s="18">
        <v>9</v>
      </c>
      <c r="D14" s="124" t="s">
        <v>960</v>
      </c>
      <c r="E14" s="124">
        <v>0</v>
      </c>
      <c r="F14" s="124" t="s">
        <v>960</v>
      </c>
      <c r="G14" s="124" t="s">
        <v>960</v>
      </c>
      <c r="H14" s="124" t="s">
        <v>960</v>
      </c>
    </row>
    <row r="15" spans="1:8">
      <c r="A15" s="18" t="s">
        <v>211</v>
      </c>
      <c r="B15" s="18">
        <v>3</v>
      </c>
      <c r="C15" s="124" t="s">
        <v>960</v>
      </c>
      <c r="D15" s="124" t="s">
        <v>960</v>
      </c>
      <c r="E15" s="124" t="s">
        <v>960</v>
      </c>
      <c r="F15" s="124">
        <v>0</v>
      </c>
      <c r="G15" s="124">
        <v>0</v>
      </c>
      <c r="H15" s="124">
        <v>0</v>
      </c>
    </row>
    <row r="16" spans="1:8">
      <c r="A16" s="18" t="s">
        <v>213</v>
      </c>
      <c r="B16" s="18">
        <v>82</v>
      </c>
      <c r="C16" s="18">
        <v>45</v>
      </c>
      <c r="D16" s="124">
        <v>5</v>
      </c>
      <c r="E16" s="124" t="s">
        <v>960</v>
      </c>
      <c r="F16" s="124" t="s">
        <v>960</v>
      </c>
      <c r="G16" s="124">
        <v>0</v>
      </c>
      <c r="H16" s="124">
        <v>0</v>
      </c>
    </row>
    <row r="17" spans="1:8">
      <c r="A17" s="18" t="s">
        <v>214</v>
      </c>
      <c r="B17" s="18">
        <v>57</v>
      </c>
      <c r="C17" s="18">
        <v>21</v>
      </c>
      <c r="D17" s="124">
        <v>17</v>
      </c>
      <c r="E17" s="124" t="s">
        <v>960</v>
      </c>
      <c r="F17" s="124" t="s">
        <v>960</v>
      </c>
      <c r="G17" s="124" t="s">
        <v>960</v>
      </c>
      <c r="H17" s="124" t="s">
        <v>960</v>
      </c>
    </row>
    <row r="18" spans="1:8">
      <c r="A18" s="18" t="s">
        <v>215</v>
      </c>
      <c r="B18" s="18">
        <v>625</v>
      </c>
      <c r="C18" s="18">
        <v>342</v>
      </c>
      <c r="D18" s="124">
        <v>99</v>
      </c>
      <c r="E18" s="124">
        <v>19</v>
      </c>
      <c r="F18" s="124" t="s">
        <v>960</v>
      </c>
      <c r="G18" s="124" t="s">
        <v>960</v>
      </c>
      <c r="H18" s="124">
        <v>4</v>
      </c>
    </row>
    <row r="19" spans="1:8">
      <c r="A19" s="48" t="s">
        <v>216</v>
      </c>
      <c r="B19" s="18">
        <v>6</v>
      </c>
      <c r="C19" s="124" t="s">
        <v>960</v>
      </c>
      <c r="D19" s="124" t="s">
        <v>960</v>
      </c>
      <c r="E19" s="124" t="s">
        <v>960</v>
      </c>
      <c r="F19" s="124">
        <v>0</v>
      </c>
      <c r="G19" s="124">
        <v>0</v>
      </c>
      <c r="H19" s="124">
        <v>0</v>
      </c>
    </row>
    <row r="20" spans="1:8">
      <c r="A20" s="18" t="s">
        <v>183</v>
      </c>
      <c r="B20" s="18">
        <v>1812</v>
      </c>
      <c r="C20" s="18">
        <v>945</v>
      </c>
      <c r="D20" s="18">
        <v>199</v>
      </c>
      <c r="E20" s="18">
        <v>59</v>
      </c>
      <c r="F20" s="18">
        <v>10</v>
      </c>
      <c r="G20" s="18">
        <v>9</v>
      </c>
      <c r="H20" s="18">
        <v>10</v>
      </c>
    </row>
    <row r="21" spans="1:8">
      <c r="A21" s="24" t="s">
        <v>235</v>
      </c>
    </row>
    <row r="22" spans="1:8">
      <c r="A22" s="24" t="s">
        <v>236</v>
      </c>
    </row>
    <row r="23" spans="1:8">
      <c r="A23" s="24" t="s">
        <v>237</v>
      </c>
    </row>
    <row r="24" spans="1:8">
      <c r="A24" s="24" t="s">
        <v>238</v>
      </c>
    </row>
    <row r="25" spans="1:8">
      <c r="A25" s="24" t="s">
        <v>219</v>
      </c>
    </row>
    <row r="26" spans="1:8">
      <c r="A26" s="24" t="s">
        <v>60</v>
      </c>
      <c r="E26" s="127"/>
    </row>
  </sheetData>
  <pageMargins left="0.7" right="0.7" top="0.75" bottom="0.75" header="0.3" footer="0.3"/>
  <drawing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932C0-98E6-41CA-86F8-0403CB50C43C}">
  <dimension ref="A1:X33"/>
  <sheetViews>
    <sheetView zoomScaleNormal="100" workbookViewId="0"/>
  </sheetViews>
  <sheetFormatPr defaultColWidth="9.33203125" defaultRowHeight="13.5"/>
  <cols>
    <col min="1" max="1" width="48.83203125" style="16" customWidth="1"/>
    <col min="2" max="2" width="13.33203125" style="16" customWidth="1"/>
    <col min="3" max="3" width="39.1640625" style="16" bestFit="1" customWidth="1"/>
    <col min="4" max="8" width="13.33203125" style="16" customWidth="1"/>
    <col min="9" max="22" width="9.33203125" style="16"/>
    <col min="23" max="23" width="13.6640625" style="16" bestFit="1" customWidth="1"/>
    <col min="24" max="16384" width="9.33203125" style="16"/>
  </cols>
  <sheetData>
    <row r="1" spans="1:24">
      <c r="A1" s="44" t="s">
        <v>898</v>
      </c>
    </row>
    <row r="2" spans="1:24" ht="17.25" customHeight="1">
      <c r="A2" s="17" t="s">
        <v>1088</v>
      </c>
      <c r="B2" s="17"/>
      <c r="C2" s="17"/>
      <c r="D2" s="17"/>
      <c r="E2" s="17"/>
      <c r="F2" s="17"/>
      <c r="G2" s="17"/>
      <c r="H2" s="17"/>
    </row>
    <row r="3" spans="1:24" ht="17.25" customHeight="1">
      <c r="A3" s="45" t="s">
        <v>1098</v>
      </c>
      <c r="B3" s="46"/>
      <c r="C3" s="46"/>
      <c r="D3" s="46"/>
      <c r="E3" s="46"/>
      <c r="F3" s="46"/>
      <c r="G3" s="46"/>
      <c r="H3" s="46"/>
    </row>
    <row r="4" spans="1:24" ht="108">
      <c r="A4" s="23" t="s">
        <v>240</v>
      </c>
      <c r="B4" s="23" t="s">
        <v>185</v>
      </c>
      <c r="C4" s="113" t="s">
        <v>186</v>
      </c>
      <c r="D4" s="112" t="s">
        <v>221</v>
      </c>
      <c r="E4" s="112" t="s">
        <v>188</v>
      </c>
      <c r="F4" s="112" t="s">
        <v>241</v>
      </c>
      <c r="G4" s="112" t="s">
        <v>223</v>
      </c>
      <c r="H4" s="112" t="s">
        <v>86</v>
      </c>
      <c r="I4" s="111" t="s">
        <v>66</v>
      </c>
      <c r="J4" s="111" t="s">
        <v>193</v>
      </c>
      <c r="K4" s="111" t="s">
        <v>194</v>
      </c>
      <c r="L4" s="111" t="s">
        <v>195</v>
      </c>
      <c r="M4" s="111" t="s">
        <v>196</v>
      </c>
      <c r="N4" s="111" t="s">
        <v>197</v>
      </c>
      <c r="O4" s="111" t="s">
        <v>67</v>
      </c>
      <c r="P4" s="111" t="s">
        <v>199</v>
      </c>
      <c r="Q4" s="111" t="s">
        <v>200</v>
      </c>
      <c r="R4" s="111" t="s">
        <v>225</v>
      </c>
      <c r="S4" s="111" t="s">
        <v>202</v>
      </c>
      <c r="T4" s="111" t="s">
        <v>203</v>
      </c>
      <c r="U4" s="111" t="s">
        <v>242</v>
      </c>
      <c r="V4" s="111" t="s">
        <v>205</v>
      </c>
      <c r="W4" s="111" t="s">
        <v>981</v>
      </c>
      <c r="X4" s="23"/>
    </row>
    <row r="5" spans="1:24">
      <c r="A5" s="48" t="s">
        <v>26</v>
      </c>
      <c r="B5" s="67" t="s">
        <v>185</v>
      </c>
      <c r="C5" s="67" t="s">
        <v>186</v>
      </c>
      <c r="D5" s="67" t="s">
        <v>221</v>
      </c>
      <c r="E5" s="67" t="s">
        <v>188</v>
      </c>
      <c r="F5" s="67" t="s">
        <v>241</v>
      </c>
      <c r="G5" s="67" t="s">
        <v>223</v>
      </c>
      <c r="H5" s="67" t="s">
        <v>86</v>
      </c>
      <c r="I5" s="67" t="s">
        <v>66</v>
      </c>
      <c r="J5" s="67" t="s">
        <v>193</v>
      </c>
      <c r="K5" s="67" t="s">
        <v>194</v>
      </c>
      <c r="L5" s="67" t="s">
        <v>195</v>
      </c>
      <c r="M5" s="67" t="s">
        <v>196</v>
      </c>
      <c r="N5" s="67" t="s">
        <v>197</v>
      </c>
      <c r="O5" s="67" t="s">
        <v>67</v>
      </c>
      <c r="P5" s="67" t="s">
        <v>199</v>
      </c>
      <c r="Q5" s="67" t="s">
        <v>200</v>
      </c>
      <c r="R5" s="67" t="s">
        <v>225</v>
      </c>
      <c r="S5" s="67" t="s">
        <v>202</v>
      </c>
      <c r="T5" s="67" t="s">
        <v>203</v>
      </c>
      <c r="U5" s="67" t="s">
        <v>242</v>
      </c>
      <c r="V5" s="67" t="s">
        <v>205</v>
      </c>
      <c r="W5" s="18"/>
    </row>
    <row r="6" spans="1:24">
      <c r="A6" s="18">
        <v>2019</v>
      </c>
      <c r="B6" s="60">
        <v>5010</v>
      </c>
      <c r="C6" s="60">
        <v>12208</v>
      </c>
      <c r="D6" s="60">
        <v>1337</v>
      </c>
      <c r="E6" s="60">
        <v>8688</v>
      </c>
      <c r="F6" s="60">
        <v>10275</v>
      </c>
      <c r="G6" s="60">
        <v>1907</v>
      </c>
      <c r="H6" s="60">
        <v>17122</v>
      </c>
      <c r="I6" s="123">
        <v>649</v>
      </c>
      <c r="J6" s="60">
        <v>761</v>
      </c>
      <c r="K6" s="18">
        <v>2438</v>
      </c>
      <c r="L6" s="18">
        <v>43835</v>
      </c>
      <c r="M6" s="18">
        <v>1302</v>
      </c>
      <c r="N6" s="18">
        <v>2640</v>
      </c>
      <c r="O6" s="18">
        <v>474</v>
      </c>
      <c r="P6" s="18">
        <v>10722</v>
      </c>
      <c r="Q6" s="18">
        <v>5724</v>
      </c>
      <c r="R6" s="18">
        <v>2525</v>
      </c>
      <c r="S6" s="18">
        <v>606</v>
      </c>
      <c r="T6" s="18">
        <v>128601</v>
      </c>
      <c r="U6" s="18">
        <v>5193</v>
      </c>
      <c r="V6" s="18">
        <v>8951</v>
      </c>
      <c r="W6" s="157" t="s">
        <v>1040</v>
      </c>
      <c r="X6" s="158"/>
    </row>
    <row r="7" spans="1:24">
      <c r="A7" s="48">
        <v>2020</v>
      </c>
      <c r="B7" s="18">
        <v>5209</v>
      </c>
      <c r="C7" s="18">
        <v>12275</v>
      </c>
      <c r="D7" s="18">
        <v>1374</v>
      </c>
      <c r="E7" s="18">
        <v>8638</v>
      </c>
      <c r="F7" s="18">
        <v>10137</v>
      </c>
      <c r="G7" s="18">
        <v>1973</v>
      </c>
      <c r="H7" s="18">
        <v>17271</v>
      </c>
      <c r="I7" s="18">
        <v>1793</v>
      </c>
      <c r="J7" s="18">
        <v>777</v>
      </c>
      <c r="K7" s="18">
        <v>2529</v>
      </c>
      <c r="L7" s="18">
        <v>44591</v>
      </c>
      <c r="M7" s="18">
        <v>1359</v>
      </c>
      <c r="N7" s="18">
        <v>2646</v>
      </c>
      <c r="O7" s="18">
        <v>483</v>
      </c>
      <c r="P7" s="18">
        <v>11013</v>
      </c>
      <c r="Q7" s="18">
        <v>5494</v>
      </c>
      <c r="R7" s="18">
        <v>2672</v>
      </c>
      <c r="S7" s="18">
        <v>626</v>
      </c>
      <c r="T7" s="18">
        <v>128060</v>
      </c>
      <c r="U7" s="18">
        <v>5153</v>
      </c>
      <c r="V7" s="18">
        <v>8966</v>
      </c>
      <c r="W7" s="157" t="s">
        <v>980</v>
      </c>
      <c r="X7" s="158"/>
    </row>
    <row r="8" spans="1:24">
      <c r="A8" s="48">
        <v>2021</v>
      </c>
      <c r="B8" s="18">
        <v>5477</v>
      </c>
      <c r="C8" s="18">
        <v>12498</v>
      </c>
      <c r="D8" s="18">
        <v>1404</v>
      </c>
      <c r="E8" s="18">
        <v>8825</v>
      </c>
      <c r="F8" s="18">
        <v>10165</v>
      </c>
      <c r="G8" s="18">
        <v>2051</v>
      </c>
      <c r="H8" s="18">
        <v>17475</v>
      </c>
      <c r="I8" s="18">
        <v>2235</v>
      </c>
      <c r="J8" s="18">
        <v>781</v>
      </c>
      <c r="K8" s="18">
        <v>2623</v>
      </c>
      <c r="L8" s="18">
        <v>45763</v>
      </c>
      <c r="M8" s="18">
        <v>1365</v>
      </c>
      <c r="N8" s="18">
        <v>2680</v>
      </c>
      <c r="O8" s="18">
        <v>486</v>
      </c>
      <c r="P8" s="18">
        <v>11399</v>
      </c>
      <c r="Q8" s="18">
        <v>5602</v>
      </c>
      <c r="R8" s="18">
        <v>2815</v>
      </c>
      <c r="S8" s="18">
        <v>648</v>
      </c>
      <c r="T8" s="18">
        <v>130942</v>
      </c>
      <c r="U8" s="18">
        <v>5138</v>
      </c>
      <c r="V8" s="18">
        <v>9055</v>
      </c>
      <c r="W8" s="157" t="s">
        <v>980</v>
      </c>
      <c r="X8" s="158"/>
    </row>
    <row r="9" spans="1:24">
      <c r="A9" s="48">
        <v>2022</v>
      </c>
      <c r="B9" s="18">
        <v>5840</v>
      </c>
      <c r="C9" s="18">
        <v>12713</v>
      </c>
      <c r="D9" s="18">
        <v>1454</v>
      </c>
      <c r="E9" s="18">
        <v>9050</v>
      </c>
      <c r="F9" s="18">
        <v>10363</v>
      </c>
      <c r="G9" s="18">
        <v>2140</v>
      </c>
      <c r="H9" s="18">
        <v>17956</v>
      </c>
      <c r="I9" s="18">
        <v>2665</v>
      </c>
      <c r="J9" s="18">
        <v>821</v>
      </c>
      <c r="K9" s="18">
        <v>2752</v>
      </c>
      <c r="L9" s="18">
        <v>48165</v>
      </c>
      <c r="M9" s="18">
        <v>1450</v>
      </c>
      <c r="N9" s="18">
        <v>2731</v>
      </c>
      <c r="O9" s="18">
        <v>504</v>
      </c>
      <c r="P9" s="18">
        <v>12166</v>
      </c>
      <c r="Q9" s="18">
        <v>5789</v>
      </c>
      <c r="R9" s="18">
        <v>2999</v>
      </c>
      <c r="S9" s="18">
        <v>692</v>
      </c>
      <c r="T9" s="18">
        <v>134349</v>
      </c>
      <c r="U9" s="18">
        <v>5066</v>
      </c>
      <c r="V9" s="18">
        <v>9404</v>
      </c>
      <c r="W9" s="157" t="s">
        <v>980</v>
      </c>
      <c r="X9" s="158"/>
    </row>
    <row r="10" spans="1:24">
      <c r="A10" s="48">
        <v>2023</v>
      </c>
      <c r="B10" s="18">
        <v>5977</v>
      </c>
      <c r="C10" s="18">
        <v>12852</v>
      </c>
      <c r="D10" s="18">
        <v>1502</v>
      </c>
      <c r="E10" s="18">
        <v>9062</v>
      </c>
      <c r="F10" s="18">
        <v>10410</v>
      </c>
      <c r="G10" s="18">
        <v>2215</v>
      </c>
      <c r="H10" s="18">
        <v>18187</v>
      </c>
      <c r="I10" s="18">
        <v>3170</v>
      </c>
      <c r="J10" s="18">
        <v>817</v>
      </c>
      <c r="K10" s="18">
        <v>2811</v>
      </c>
      <c r="L10" s="18">
        <v>49205</v>
      </c>
      <c r="M10" s="18">
        <v>1460</v>
      </c>
      <c r="N10" s="18">
        <v>2781</v>
      </c>
      <c r="O10" s="18">
        <v>501</v>
      </c>
      <c r="P10" s="18">
        <v>12552</v>
      </c>
      <c r="Q10" s="18">
        <v>5839</v>
      </c>
      <c r="R10" s="18">
        <v>3128</v>
      </c>
      <c r="S10" s="18">
        <v>706</v>
      </c>
      <c r="T10" s="18">
        <v>134546</v>
      </c>
      <c r="U10" s="18">
        <v>4922</v>
      </c>
      <c r="V10" s="18">
        <v>9485</v>
      </c>
      <c r="W10" s="18">
        <v>31159</v>
      </c>
    </row>
    <row r="11" spans="1:24">
      <c r="A11" s="128" t="s">
        <v>1002</v>
      </c>
      <c r="B11" s="18">
        <v>6177</v>
      </c>
      <c r="C11" s="18">
        <v>12765</v>
      </c>
      <c r="D11" s="18">
        <v>1514</v>
      </c>
      <c r="E11" s="18">
        <v>9129</v>
      </c>
      <c r="F11" s="18">
        <v>10360</v>
      </c>
      <c r="G11" s="18">
        <v>2244</v>
      </c>
      <c r="H11" s="18">
        <v>18137</v>
      </c>
      <c r="I11" s="18">
        <v>3978</v>
      </c>
      <c r="J11" s="18">
        <v>804</v>
      </c>
      <c r="K11" s="18">
        <v>2828</v>
      </c>
      <c r="L11" s="18">
        <v>49454</v>
      </c>
      <c r="M11" s="18">
        <v>1464</v>
      </c>
      <c r="N11" s="18">
        <v>2745</v>
      </c>
      <c r="O11" s="18">
        <v>492</v>
      </c>
      <c r="P11" s="18">
        <v>12674</v>
      </c>
      <c r="Q11" s="18">
        <v>5694</v>
      </c>
      <c r="R11" s="18">
        <v>3258</v>
      </c>
      <c r="S11" s="18">
        <v>720</v>
      </c>
      <c r="T11" s="18">
        <v>134520</v>
      </c>
      <c r="U11" s="18">
        <v>4701</v>
      </c>
      <c r="V11" s="18">
        <v>9345</v>
      </c>
      <c r="W11" s="18">
        <v>92272</v>
      </c>
    </row>
    <row r="12" spans="1:24">
      <c r="A12" s="48" t="s">
        <v>27</v>
      </c>
      <c r="B12" s="135" t="s">
        <v>185</v>
      </c>
      <c r="C12" s="135" t="s">
        <v>186</v>
      </c>
      <c r="D12" s="135" t="s">
        <v>221</v>
      </c>
      <c r="E12" s="135" t="s">
        <v>188</v>
      </c>
      <c r="F12" s="135" t="s">
        <v>241</v>
      </c>
      <c r="G12" s="135" t="s">
        <v>223</v>
      </c>
      <c r="H12" s="135" t="s">
        <v>86</v>
      </c>
      <c r="I12" s="135" t="s">
        <v>66</v>
      </c>
      <c r="J12" s="135" t="s">
        <v>193</v>
      </c>
      <c r="K12" s="135" t="s">
        <v>194</v>
      </c>
      <c r="L12" s="135" t="s">
        <v>195</v>
      </c>
      <c r="M12" s="135" t="s">
        <v>196</v>
      </c>
      <c r="N12" s="135" t="s">
        <v>197</v>
      </c>
      <c r="O12" s="135" t="s">
        <v>67</v>
      </c>
      <c r="P12" s="135" t="s">
        <v>199</v>
      </c>
      <c r="Q12" s="135" t="s">
        <v>200</v>
      </c>
      <c r="R12" s="135" t="s">
        <v>225</v>
      </c>
      <c r="S12" s="135" t="s">
        <v>202</v>
      </c>
      <c r="T12" s="135" t="s">
        <v>203</v>
      </c>
      <c r="U12" s="135" t="s">
        <v>242</v>
      </c>
      <c r="V12" s="135" t="s">
        <v>205</v>
      </c>
      <c r="W12" s="135" t="s">
        <v>979</v>
      </c>
    </row>
    <row r="13" spans="1:24">
      <c r="A13" s="18">
        <v>2019</v>
      </c>
      <c r="B13" s="18">
        <v>3717</v>
      </c>
      <c r="C13" s="18">
        <v>11353</v>
      </c>
      <c r="D13" s="18">
        <v>1141</v>
      </c>
      <c r="E13" s="18">
        <v>8657</v>
      </c>
      <c r="F13" s="18">
        <v>9060</v>
      </c>
      <c r="G13" s="18">
        <v>1802</v>
      </c>
      <c r="H13" s="18">
        <v>12982</v>
      </c>
      <c r="I13" s="124">
        <v>587</v>
      </c>
      <c r="J13" s="18">
        <v>287</v>
      </c>
      <c r="K13" s="18">
        <v>2276</v>
      </c>
      <c r="L13" s="18">
        <v>21615</v>
      </c>
      <c r="M13" s="18">
        <v>587</v>
      </c>
      <c r="N13" s="18">
        <v>1874</v>
      </c>
      <c r="O13" s="18">
        <v>207</v>
      </c>
      <c r="P13" s="18">
        <v>7563</v>
      </c>
      <c r="Q13" s="18">
        <v>5368</v>
      </c>
      <c r="R13" s="18">
        <v>1988</v>
      </c>
      <c r="S13" s="18">
        <v>270</v>
      </c>
      <c r="T13" s="18">
        <v>112904</v>
      </c>
      <c r="U13" s="18">
        <v>4982</v>
      </c>
      <c r="V13" s="18">
        <v>5198</v>
      </c>
      <c r="W13" s="108" t="s">
        <v>1040</v>
      </c>
      <c r="X13" s="144"/>
    </row>
    <row r="14" spans="1:24">
      <c r="A14" s="48">
        <v>2020</v>
      </c>
      <c r="B14" s="18">
        <v>3841</v>
      </c>
      <c r="C14" s="18">
        <v>11381</v>
      </c>
      <c r="D14" s="18">
        <v>1167</v>
      </c>
      <c r="E14" s="18">
        <v>8607</v>
      </c>
      <c r="F14" s="18">
        <v>8877</v>
      </c>
      <c r="G14" s="18">
        <v>1855</v>
      </c>
      <c r="H14" s="18">
        <v>13020</v>
      </c>
      <c r="I14" s="18">
        <v>1651</v>
      </c>
      <c r="J14" s="18">
        <v>296</v>
      </c>
      <c r="K14" s="18">
        <v>2360</v>
      </c>
      <c r="L14" s="18">
        <v>22254</v>
      </c>
      <c r="M14" s="18">
        <v>612</v>
      </c>
      <c r="N14" s="18">
        <v>1918</v>
      </c>
      <c r="O14" s="18">
        <v>220</v>
      </c>
      <c r="P14" s="18">
        <v>7825</v>
      </c>
      <c r="Q14" s="18">
        <v>5123</v>
      </c>
      <c r="R14" s="18">
        <v>2097</v>
      </c>
      <c r="S14" s="18">
        <v>283</v>
      </c>
      <c r="T14" s="18">
        <v>112174</v>
      </c>
      <c r="U14" s="18">
        <v>4922</v>
      </c>
      <c r="V14" s="18">
        <v>5252</v>
      </c>
      <c r="W14" s="108" t="s">
        <v>980</v>
      </c>
      <c r="X14" s="144"/>
    </row>
    <row r="15" spans="1:24">
      <c r="A15" s="48">
        <v>2021</v>
      </c>
      <c r="B15" s="18">
        <v>4015</v>
      </c>
      <c r="C15" s="18">
        <v>11541</v>
      </c>
      <c r="D15" s="18">
        <v>1174</v>
      </c>
      <c r="E15" s="18">
        <v>8794</v>
      </c>
      <c r="F15" s="18">
        <v>8842</v>
      </c>
      <c r="G15" s="18">
        <v>1918</v>
      </c>
      <c r="H15" s="18">
        <v>13080</v>
      </c>
      <c r="I15" s="18">
        <v>2054</v>
      </c>
      <c r="J15" s="18">
        <v>300</v>
      </c>
      <c r="K15" s="18">
        <v>2452</v>
      </c>
      <c r="L15" s="18">
        <v>23003</v>
      </c>
      <c r="M15" s="18">
        <v>606</v>
      </c>
      <c r="N15" s="18">
        <v>1940</v>
      </c>
      <c r="O15" s="18">
        <v>231</v>
      </c>
      <c r="P15" s="18">
        <v>8123</v>
      </c>
      <c r="Q15" s="18">
        <v>5192</v>
      </c>
      <c r="R15" s="18">
        <v>2205</v>
      </c>
      <c r="S15" s="18">
        <v>299</v>
      </c>
      <c r="T15" s="18">
        <v>114653</v>
      </c>
      <c r="U15" s="18">
        <v>4893</v>
      </c>
      <c r="V15" s="18">
        <v>5365</v>
      </c>
      <c r="W15" s="108" t="s">
        <v>980</v>
      </c>
      <c r="X15" s="144"/>
    </row>
    <row r="16" spans="1:24">
      <c r="A16" s="48">
        <v>2022</v>
      </c>
      <c r="B16" s="18">
        <v>4293</v>
      </c>
      <c r="C16" s="18">
        <v>11722</v>
      </c>
      <c r="D16" s="18">
        <v>1206</v>
      </c>
      <c r="E16" s="18">
        <v>9014</v>
      </c>
      <c r="F16" s="18">
        <v>8985</v>
      </c>
      <c r="G16" s="18">
        <v>1987</v>
      </c>
      <c r="H16" s="18">
        <v>13404</v>
      </c>
      <c r="I16" s="18">
        <v>2430</v>
      </c>
      <c r="J16" s="18">
        <v>316</v>
      </c>
      <c r="K16" s="18">
        <v>2571</v>
      </c>
      <c r="L16" s="18">
        <v>24088</v>
      </c>
      <c r="M16" s="18">
        <v>651</v>
      </c>
      <c r="N16" s="18">
        <v>1960</v>
      </c>
      <c r="O16" s="18">
        <v>248</v>
      </c>
      <c r="P16" s="18">
        <v>8655</v>
      </c>
      <c r="Q16" s="18">
        <v>5347</v>
      </c>
      <c r="R16" s="18">
        <v>2348</v>
      </c>
      <c r="S16" s="18">
        <v>323</v>
      </c>
      <c r="T16" s="18">
        <v>117624</v>
      </c>
      <c r="U16" s="18">
        <v>4823</v>
      </c>
      <c r="V16" s="18">
        <v>5573</v>
      </c>
      <c r="W16" s="108" t="s">
        <v>980</v>
      </c>
      <c r="X16" s="144"/>
    </row>
    <row r="17" spans="1:23">
      <c r="A17" s="48">
        <v>2023</v>
      </c>
      <c r="B17" s="18">
        <v>4412</v>
      </c>
      <c r="C17" s="18">
        <v>11822</v>
      </c>
      <c r="D17" s="18">
        <v>1231</v>
      </c>
      <c r="E17" s="18">
        <v>9028</v>
      </c>
      <c r="F17" s="18">
        <v>8984</v>
      </c>
      <c r="G17" s="18">
        <v>2056</v>
      </c>
      <c r="H17" s="18">
        <v>13484</v>
      </c>
      <c r="I17" s="18">
        <v>2854</v>
      </c>
      <c r="J17" s="18">
        <v>310</v>
      </c>
      <c r="K17" s="18">
        <v>2625</v>
      </c>
      <c r="L17" s="18">
        <v>24874</v>
      </c>
      <c r="M17" s="18">
        <v>661</v>
      </c>
      <c r="N17" s="18">
        <v>2022</v>
      </c>
      <c r="O17" s="18">
        <v>253</v>
      </c>
      <c r="P17" s="18">
        <v>8925</v>
      </c>
      <c r="Q17" s="18">
        <v>5377</v>
      </c>
      <c r="R17" s="18">
        <v>2430</v>
      </c>
      <c r="S17" s="18">
        <v>332</v>
      </c>
      <c r="T17" s="18">
        <v>117690</v>
      </c>
      <c r="U17" s="18">
        <v>4689</v>
      </c>
      <c r="V17" s="18">
        <v>5685</v>
      </c>
      <c r="W17" s="18">
        <v>27217</v>
      </c>
    </row>
    <row r="18" spans="1:23">
      <c r="A18" s="128" t="s">
        <v>1002</v>
      </c>
      <c r="B18" s="18">
        <v>4555</v>
      </c>
      <c r="C18" s="18">
        <v>11713</v>
      </c>
      <c r="D18" s="18">
        <v>1224</v>
      </c>
      <c r="E18" s="18">
        <v>9094</v>
      </c>
      <c r="F18" s="18">
        <v>8867</v>
      </c>
      <c r="G18" s="18">
        <v>2080</v>
      </c>
      <c r="H18" s="18">
        <v>13388</v>
      </c>
      <c r="I18" s="18">
        <v>3557</v>
      </c>
      <c r="J18" s="18">
        <v>305</v>
      </c>
      <c r="K18" s="18">
        <v>2648</v>
      </c>
      <c r="L18" s="18">
        <v>25311</v>
      </c>
      <c r="M18" s="18">
        <v>651</v>
      </c>
      <c r="N18" s="18">
        <v>2022</v>
      </c>
      <c r="O18" s="18">
        <v>253</v>
      </c>
      <c r="P18" s="18">
        <v>9027</v>
      </c>
      <c r="Q18" s="18">
        <v>5221</v>
      </c>
      <c r="R18" s="18">
        <v>2508</v>
      </c>
      <c r="S18" s="18">
        <v>338</v>
      </c>
      <c r="T18" s="18">
        <v>117578</v>
      </c>
      <c r="U18" s="18">
        <v>4469</v>
      </c>
      <c r="V18" s="18">
        <v>5660</v>
      </c>
      <c r="W18" s="18">
        <v>80145</v>
      </c>
    </row>
    <row r="19" spans="1:23">
      <c r="A19" s="48" t="s">
        <v>28</v>
      </c>
      <c r="B19" s="67" t="s">
        <v>185</v>
      </c>
      <c r="C19" s="67" t="s">
        <v>186</v>
      </c>
      <c r="D19" s="67" t="s">
        <v>221</v>
      </c>
      <c r="E19" s="67" t="s">
        <v>188</v>
      </c>
      <c r="F19" s="67" t="s">
        <v>241</v>
      </c>
      <c r="G19" s="67" t="s">
        <v>223</v>
      </c>
      <c r="H19" s="67" t="s">
        <v>86</v>
      </c>
      <c r="I19" s="67" t="s">
        <v>66</v>
      </c>
      <c r="J19" s="67" t="s">
        <v>193</v>
      </c>
      <c r="K19" s="67" t="s">
        <v>194</v>
      </c>
      <c r="L19" s="67" t="s">
        <v>195</v>
      </c>
      <c r="M19" s="67" t="s">
        <v>196</v>
      </c>
      <c r="N19" s="67" t="s">
        <v>197</v>
      </c>
      <c r="O19" s="67" t="s">
        <v>67</v>
      </c>
      <c r="P19" s="67" t="s">
        <v>199</v>
      </c>
      <c r="Q19" s="67" t="s">
        <v>200</v>
      </c>
      <c r="R19" s="67" t="s">
        <v>225</v>
      </c>
      <c r="S19" s="67" t="s">
        <v>202</v>
      </c>
      <c r="T19" s="67" t="s">
        <v>203</v>
      </c>
      <c r="U19" s="67" t="s">
        <v>242</v>
      </c>
      <c r="V19" s="67" t="s">
        <v>205</v>
      </c>
      <c r="W19" s="67" t="s">
        <v>979</v>
      </c>
    </row>
    <row r="20" spans="1:23">
      <c r="A20" s="18">
        <v>2019</v>
      </c>
      <c r="B20" s="18">
        <v>1293</v>
      </c>
      <c r="C20" s="18">
        <v>855</v>
      </c>
      <c r="D20" s="18">
        <v>196</v>
      </c>
      <c r="E20" s="18">
        <v>31</v>
      </c>
      <c r="F20" s="18">
        <v>1215</v>
      </c>
      <c r="G20" s="18">
        <v>105</v>
      </c>
      <c r="H20" s="18">
        <v>4140</v>
      </c>
      <c r="I20" s="124">
        <v>62</v>
      </c>
      <c r="J20" s="18">
        <v>474</v>
      </c>
      <c r="K20" s="18">
        <v>162</v>
      </c>
      <c r="L20" s="18">
        <v>22220</v>
      </c>
      <c r="M20" s="18">
        <v>715</v>
      </c>
      <c r="N20" s="18">
        <v>766</v>
      </c>
      <c r="O20" s="18">
        <v>267</v>
      </c>
      <c r="P20" s="18">
        <v>3159</v>
      </c>
      <c r="Q20" s="18">
        <v>356</v>
      </c>
      <c r="R20" s="18">
        <v>537</v>
      </c>
      <c r="S20" s="18">
        <v>336</v>
      </c>
      <c r="T20" s="18">
        <v>15697</v>
      </c>
      <c r="U20" s="18">
        <v>211</v>
      </c>
      <c r="V20" s="18">
        <v>3753</v>
      </c>
      <c r="W20" s="157" t="s">
        <v>1040</v>
      </c>
    </row>
    <row r="21" spans="1:23">
      <c r="A21" s="48">
        <v>2020</v>
      </c>
      <c r="B21" s="18">
        <v>1368</v>
      </c>
      <c r="C21" s="18">
        <v>894</v>
      </c>
      <c r="D21" s="18">
        <v>207</v>
      </c>
      <c r="E21" s="18">
        <v>31</v>
      </c>
      <c r="F21" s="18">
        <v>1260</v>
      </c>
      <c r="G21" s="18">
        <v>118</v>
      </c>
      <c r="H21" s="18">
        <v>4251</v>
      </c>
      <c r="I21" s="18">
        <v>142</v>
      </c>
      <c r="J21" s="18">
        <v>481</v>
      </c>
      <c r="K21" s="18">
        <v>169</v>
      </c>
      <c r="L21" s="18">
        <v>22337</v>
      </c>
      <c r="M21" s="18">
        <v>747</v>
      </c>
      <c r="N21" s="18">
        <v>728</v>
      </c>
      <c r="O21" s="18">
        <v>263</v>
      </c>
      <c r="P21" s="18">
        <v>3188</v>
      </c>
      <c r="Q21" s="18">
        <v>371</v>
      </c>
      <c r="R21" s="18">
        <v>575</v>
      </c>
      <c r="S21" s="18">
        <v>343</v>
      </c>
      <c r="T21" s="18">
        <v>15886</v>
      </c>
      <c r="U21" s="18">
        <v>231</v>
      </c>
      <c r="V21" s="18">
        <v>3714</v>
      </c>
      <c r="W21" s="157" t="s">
        <v>980</v>
      </c>
    </row>
    <row r="22" spans="1:23">
      <c r="A22" s="48">
        <v>2021</v>
      </c>
      <c r="B22" s="18">
        <v>1462</v>
      </c>
      <c r="C22" s="18">
        <v>957</v>
      </c>
      <c r="D22" s="18">
        <v>230</v>
      </c>
      <c r="E22" s="18">
        <v>31</v>
      </c>
      <c r="F22" s="18">
        <v>1323</v>
      </c>
      <c r="G22" s="18">
        <v>133</v>
      </c>
      <c r="H22" s="18">
        <v>4395</v>
      </c>
      <c r="I22" s="18">
        <v>181</v>
      </c>
      <c r="J22" s="18">
        <v>481</v>
      </c>
      <c r="K22" s="18">
        <v>171</v>
      </c>
      <c r="L22" s="18">
        <v>22760</v>
      </c>
      <c r="M22" s="18">
        <v>759</v>
      </c>
      <c r="N22" s="18">
        <v>740</v>
      </c>
      <c r="O22" s="18">
        <v>255</v>
      </c>
      <c r="P22" s="18">
        <v>3276</v>
      </c>
      <c r="Q22" s="18">
        <v>410</v>
      </c>
      <c r="R22" s="18">
        <v>610</v>
      </c>
      <c r="S22" s="18">
        <v>349</v>
      </c>
      <c r="T22" s="18">
        <v>16289</v>
      </c>
      <c r="U22" s="18">
        <v>245</v>
      </c>
      <c r="V22" s="18">
        <v>3690</v>
      </c>
      <c r="W22" s="157" t="s">
        <v>980</v>
      </c>
    </row>
    <row r="23" spans="1:23">
      <c r="A23" s="48">
        <v>2022</v>
      </c>
      <c r="B23" s="18">
        <v>1547</v>
      </c>
      <c r="C23" s="18">
        <v>991</v>
      </c>
      <c r="D23" s="18">
        <v>248</v>
      </c>
      <c r="E23" s="18">
        <v>36</v>
      </c>
      <c r="F23" s="18">
        <v>1378</v>
      </c>
      <c r="G23" s="18">
        <v>153</v>
      </c>
      <c r="H23" s="18">
        <v>4552</v>
      </c>
      <c r="I23" s="18">
        <v>235</v>
      </c>
      <c r="J23" s="18">
        <v>505</v>
      </c>
      <c r="K23" s="18">
        <v>181</v>
      </c>
      <c r="L23" s="18">
        <v>24077</v>
      </c>
      <c r="M23" s="18">
        <v>799</v>
      </c>
      <c r="N23" s="18">
        <v>771</v>
      </c>
      <c r="O23" s="18">
        <v>256</v>
      </c>
      <c r="P23" s="18">
        <v>3511</v>
      </c>
      <c r="Q23" s="18">
        <v>442</v>
      </c>
      <c r="R23" s="18">
        <v>651</v>
      </c>
      <c r="S23" s="18">
        <v>369</v>
      </c>
      <c r="T23" s="18">
        <v>16725</v>
      </c>
      <c r="U23" s="18">
        <v>243</v>
      </c>
      <c r="V23" s="18">
        <v>3831</v>
      </c>
      <c r="W23" s="157" t="s">
        <v>980</v>
      </c>
    </row>
    <row r="24" spans="1:23">
      <c r="A24" s="48">
        <v>2023</v>
      </c>
      <c r="B24" s="18">
        <v>1565</v>
      </c>
      <c r="C24" s="18">
        <v>1030</v>
      </c>
      <c r="D24" s="18">
        <v>271</v>
      </c>
      <c r="E24" s="18">
        <v>34</v>
      </c>
      <c r="F24" s="18">
        <v>1426</v>
      </c>
      <c r="G24" s="18">
        <v>159</v>
      </c>
      <c r="H24" s="18">
        <v>4703</v>
      </c>
      <c r="I24" s="18">
        <v>316</v>
      </c>
      <c r="J24" s="18">
        <v>507</v>
      </c>
      <c r="K24" s="18">
        <v>186</v>
      </c>
      <c r="L24" s="18">
        <v>24331</v>
      </c>
      <c r="M24" s="18">
        <v>799</v>
      </c>
      <c r="N24" s="18">
        <v>759</v>
      </c>
      <c r="O24" s="18">
        <v>248</v>
      </c>
      <c r="P24" s="18">
        <v>3627</v>
      </c>
      <c r="Q24" s="18">
        <v>462</v>
      </c>
      <c r="R24" s="18">
        <v>698</v>
      </c>
      <c r="S24" s="18">
        <v>374</v>
      </c>
      <c r="T24" s="18">
        <v>16856</v>
      </c>
      <c r="U24" s="18">
        <v>233</v>
      </c>
      <c r="V24" s="18">
        <v>3800</v>
      </c>
      <c r="W24" s="18">
        <v>3942</v>
      </c>
    </row>
    <row r="25" spans="1:23">
      <c r="A25" s="128" t="s">
        <v>1002</v>
      </c>
      <c r="B25" s="18">
        <v>1622</v>
      </c>
      <c r="C25" s="18">
        <v>1052</v>
      </c>
      <c r="D25" s="18">
        <v>290</v>
      </c>
      <c r="E25" s="18">
        <v>35</v>
      </c>
      <c r="F25" s="18">
        <v>1493</v>
      </c>
      <c r="G25" s="18">
        <v>164</v>
      </c>
      <c r="H25" s="18">
        <v>4749</v>
      </c>
      <c r="I25" s="18">
        <v>421</v>
      </c>
      <c r="J25" s="18">
        <v>499</v>
      </c>
      <c r="K25" s="18">
        <v>180</v>
      </c>
      <c r="L25" s="18">
        <v>24143</v>
      </c>
      <c r="M25" s="18">
        <v>813</v>
      </c>
      <c r="N25" s="18">
        <v>723</v>
      </c>
      <c r="O25" s="18">
        <v>239</v>
      </c>
      <c r="P25" s="18">
        <v>3647</v>
      </c>
      <c r="Q25" s="18">
        <v>473</v>
      </c>
      <c r="R25" s="18">
        <v>750</v>
      </c>
      <c r="S25" s="18">
        <v>382</v>
      </c>
      <c r="T25" s="18">
        <v>16942</v>
      </c>
      <c r="U25" s="18">
        <v>232</v>
      </c>
      <c r="V25" s="18">
        <v>3685</v>
      </c>
      <c r="W25" s="18">
        <v>12127</v>
      </c>
    </row>
    <row r="26" spans="1:23">
      <c r="A26" s="24" t="s">
        <v>235</v>
      </c>
    </row>
    <row r="27" spans="1:23">
      <c r="A27" s="24" t="s">
        <v>243</v>
      </c>
    </row>
    <row r="28" spans="1:23">
      <c r="A28" s="24" t="s">
        <v>62</v>
      </c>
    </row>
    <row r="29" spans="1:23">
      <c r="A29" s="24" t="s">
        <v>244</v>
      </c>
    </row>
    <row r="30" spans="1:23">
      <c r="A30" s="24" t="s">
        <v>63</v>
      </c>
    </row>
    <row r="31" spans="1:23">
      <c r="A31" s="24" t="s">
        <v>60</v>
      </c>
    </row>
    <row r="32" spans="1:23">
      <c r="A32" s="53" t="s">
        <v>1007</v>
      </c>
    </row>
    <row r="33" spans="1:1">
      <c r="A33" s="53" t="s">
        <v>1003</v>
      </c>
    </row>
  </sheetData>
  <pageMargins left="0.7" right="0.7" top="0.75" bottom="0.75" header="0.3" footer="0.3"/>
  <drawing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58F85-5906-4DE3-9D6E-47DAF141C332}">
  <dimension ref="A1:G16"/>
  <sheetViews>
    <sheetView zoomScaleNormal="100" workbookViewId="0"/>
  </sheetViews>
  <sheetFormatPr defaultColWidth="9.33203125" defaultRowHeight="13.5"/>
  <cols>
    <col min="1" max="1" width="48.83203125" style="16" customWidth="1"/>
    <col min="2" max="2" width="36.6640625" style="16" bestFit="1" customWidth="1"/>
    <col min="3" max="3" width="24.6640625" style="16" bestFit="1" customWidth="1"/>
    <col min="4" max="4" width="21.6640625" style="16" bestFit="1" customWidth="1"/>
    <col min="5" max="5" width="49.83203125" style="16" bestFit="1" customWidth="1"/>
    <col min="6" max="6" width="44.83203125" style="16" bestFit="1" customWidth="1"/>
    <col min="7" max="7" width="42" style="16" bestFit="1" customWidth="1"/>
    <col min="8" max="16384" width="9.33203125" style="16"/>
  </cols>
  <sheetData>
    <row r="1" spans="1:7">
      <c r="A1" s="44" t="s">
        <v>898</v>
      </c>
    </row>
    <row r="2" spans="1:7" ht="17.25" customHeight="1">
      <c r="A2" s="17" t="s">
        <v>1089</v>
      </c>
      <c r="B2" s="17"/>
      <c r="C2" s="17"/>
      <c r="D2" s="17"/>
      <c r="E2" s="17"/>
      <c r="F2" s="17"/>
      <c r="G2" s="17"/>
    </row>
    <row r="3" spans="1:7" ht="17.25" customHeight="1">
      <c r="A3" s="45" t="s">
        <v>1099</v>
      </c>
      <c r="B3" s="46"/>
      <c r="C3" s="46"/>
      <c r="D3" s="46"/>
      <c r="E3" s="46"/>
      <c r="F3" s="46"/>
      <c r="G3" s="46"/>
    </row>
    <row r="4" spans="1:7" ht="15">
      <c r="A4" s="23" t="s">
        <v>240</v>
      </c>
      <c r="B4" s="23" t="s">
        <v>250</v>
      </c>
      <c r="C4" s="57" t="s">
        <v>251</v>
      </c>
      <c r="D4" s="1" t="s">
        <v>252</v>
      </c>
      <c r="E4" s="1" t="s">
        <v>253</v>
      </c>
      <c r="F4" s="1" t="s">
        <v>254</v>
      </c>
      <c r="G4" s="1" t="s">
        <v>255</v>
      </c>
    </row>
    <row r="5" spans="1:7">
      <c r="A5" s="18" t="s">
        <v>246</v>
      </c>
      <c r="B5" s="60">
        <v>4661</v>
      </c>
      <c r="C5" s="60">
        <v>3510</v>
      </c>
      <c r="D5" s="60">
        <v>1151</v>
      </c>
      <c r="E5" s="60">
        <v>3884</v>
      </c>
      <c r="F5" s="60">
        <v>2948</v>
      </c>
      <c r="G5" s="60">
        <v>936</v>
      </c>
    </row>
    <row r="6" spans="1:7">
      <c r="A6" s="48" t="s">
        <v>247</v>
      </c>
      <c r="B6" s="18">
        <v>4445</v>
      </c>
      <c r="C6" s="18">
        <v>3345</v>
      </c>
      <c r="D6" s="18">
        <v>1100</v>
      </c>
      <c r="E6" s="18">
        <v>3691</v>
      </c>
      <c r="F6" s="18">
        <v>2790</v>
      </c>
      <c r="G6" s="18">
        <v>901</v>
      </c>
    </row>
    <row r="7" spans="1:7">
      <c r="A7" s="48" t="s">
        <v>248</v>
      </c>
      <c r="B7" s="18">
        <v>4445</v>
      </c>
      <c r="C7" s="18">
        <v>3365</v>
      </c>
      <c r="D7" s="18">
        <v>1080</v>
      </c>
      <c r="E7" s="18">
        <v>3722</v>
      </c>
      <c r="F7" s="18">
        <v>2830</v>
      </c>
      <c r="G7" s="18">
        <v>892</v>
      </c>
    </row>
    <row r="8" spans="1:7">
      <c r="A8" s="48" t="s">
        <v>249</v>
      </c>
      <c r="B8" s="18">
        <v>4750</v>
      </c>
      <c r="C8" s="18">
        <v>3582</v>
      </c>
      <c r="D8" s="18">
        <v>1168</v>
      </c>
      <c r="E8" s="18">
        <v>3865</v>
      </c>
      <c r="F8" s="18">
        <v>2934</v>
      </c>
      <c r="G8" s="18">
        <v>931</v>
      </c>
    </row>
    <row r="9" spans="1:7">
      <c r="A9" s="18" t="s">
        <v>973</v>
      </c>
      <c r="B9" s="18">
        <v>4580</v>
      </c>
      <c r="C9" s="18">
        <v>3456</v>
      </c>
      <c r="D9" s="18">
        <v>1124</v>
      </c>
      <c r="E9" s="18">
        <v>3738</v>
      </c>
      <c r="F9" s="18">
        <v>2842</v>
      </c>
      <c r="G9" s="18">
        <v>896</v>
      </c>
    </row>
    <row r="10" spans="1:7">
      <c r="A10" s="18" t="s">
        <v>1020</v>
      </c>
      <c r="B10" s="18">
        <v>4441</v>
      </c>
      <c r="C10" s="18">
        <v>3362</v>
      </c>
      <c r="D10" s="18">
        <v>1079</v>
      </c>
      <c r="E10" s="18">
        <v>3672</v>
      </c>
      <c r="F10" s="18">
        <v>2806</v>
      </c>
      <c r="G10" s="18">
        <v>866</v>
      </c>
    </row>
    <row r="11" spans="1:7">
      <c r="A11" t="s">
        <v>974</v>
      </c>
      <c r="B11" s="68">
        <v>-3.8249107184569371</v>
      </c>
      <c r="C11" s="68">
        <v>-3.6297822202169314</v>
      </c>
      <c r="D11" s="68">
        <v>-4.4199593968430699</v>
      </c>
      <c r="E11" s="68">
        <v>-5.8031675867586019</v>
      </c>
      <c r="F11" s="68">
        <v>-5.643283950669276</v>
      </c>
      <c r="G11" s="68">
        <v>-6.3067327140997875</v>
      </c>
    </row>
    <row r="12" spans="1:7">
      <c r="A12" s="24" t="s">
        <v>235</v>
      </c>
    </row>
    <row r="13" spans="1:7">
      <c r="A13" s="24" t="s">
        <v>256</v>
      </c>
    </row>
    <row r="14" spans="1:7">
      <c r="A14" s="24" t="s">
        <v>257</v>
      </c>
    </row>
    <row r="15" spans="1:7">
      <c r="A15" s="24" t="s">
        <v>1048</v>
      </c>
    </row>
    <row r="16" spans="1:7">
      <c r="A16" s="24"/>
    </row>
  </sheetData>
  <phoneticPr fontId="74" type="noConversion"/>
  <pageMargins left="0.7" right="0.7" top="0.75" bottom="0.75" header="0.3" footer="0.3"/>
  <drawing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68385-EB68-489F-AC32-01CD6AA2FAC9}">
  <dimension ref="A1:H40"/>
  <sheetViews>
    <sheetView zoomScaleNormal="100" workbookViewId="0"/>
  </sheetViews>
  <sheetFormatPr defaultColWidth="9.33203125" defaultRowHeight="13.5"/>
  <cols>
    <col min="1" max="1" width="48.83203125" style="16" customWidth="1"/>
    <col min="2" max="2" width="40" style="16" bestFit="1" customWidth="1"/>
    <col min="3" max="3" width="39.1640625" style="16" bestFit="1" customWidth="1"/>
    <col min="4" max="4" width="13.33203125" style="16" customWidth="1"/>
    <col min="5" max="5" width="29.5" style="16" bestFit="1" customWidth="1"/>
    <col min="6" max="6" width="29.5" style="16" customWidth="1"/>
    <col min="7" max="7" width="13.33203125" style="16" customWidth="1"/>
    <col min="8" max="8" width="69.33203125" style="16" bestFit="1" customWidth="1"/>
    <col min="9" max="16384" width="9.33203125" style="16"/>
  </cols>
  <sheetData>
    <row r="1" spans="1:8">
      <c r="A1" s="44" t="s">
        <v>899</v>
      </c>
    </row>
    <row r="2" spans="1:8" ht="17.25" customHeight="1">
      <c r="A2" s="17" t="s">
        <v>1090</v>
      </c>
      <c r="B2" s="17"/>
      <c r="C2" s="17"/>
      <c r="D2" s="17"/>
      <c r="E2" s="17"/>
      <c r="F2" s="17"/>
      <c r="G2" s="17"/>
      <c r="H2" s="17"/>
    </row>
    <row r="3" spans="1:8" ht="17.25" customHeight="1">
      <c r="A3" s="45" t="s">
        <v>1100</v>
      </c>
      <c r="B3" s="46"/>
      <c r="C3" s="46"/>
      <c r="D3" s="46"/>
      <c r="E3" s="46"/>
      <c r="F3" s="46"/>
      <c r="G3" s="46"/>
      <c r="H3" s="46"/>
    </row>
    <row r="4" spans="1:8" ht="15">
      <c r="A4" s="23" t="s">
        <v>259</v>
      </c>
      <c r="B4" s="1" t="s">
        <v>23</v>
      </c>
      <c r="C4" s="1" t="s">
        <v>100</v>
      </c>
      <c r="D4" s="1" t="s">
        <v>245</v>
      </c>
      <c r="E4" s="1" t="s">
        <v>24</v>
      </c>
      <c r="F4" s="1" t="s">
        <v>25</v>
      </c>
      <c r="G4" s="1" t="s">
        <v>1002</v>
      </c>
      <c r="H4" s="23" t="s">
        <v>1022</v>
      </c>
    </row>
    <row r="5" spans="1:8">
      <c r="A5" s="47" t="s">
        <v>260</v>
      </c>
      <c r="B5" s="67">
        <v>2019</v>
      </c>
      <c r="C5" s="67">
        <v>2020</v>
      </c>
      <c r="D5" s="67">
        <v>2021</v>
      </c>
      <c r="E5" s="67">
        <v>2022</v>
      </c>
      <c r="F5" s="67">
        <v>2023</v>
      </c>
      <c r="G5" s="146">
        <v>2024</v>
      </c>
      <c r="H5" s="67" t="s">
        <v>975</v>
      </c>
    </row>
    <row r="6" spans="1:8">
      <c r="A6" s="60" t="s">
        <v>185</v>
      </c>
      <c r="B6" s="60">
        <v>9452</v>
      </c>
      <c r="C6" s="60">
        <v>9393</v>
      </c>
      <c r="D6" s="60">
        <v>9521</v>
      </c>
      <c r="E6" s="60">
        <v>9651</v>
      </c>
      <c r="F6" s="60">
        <v>9744</v>
      </c>
      <c r="G6" s="124">
        <v>9682</v>
      </c>
      <c r="H6" s="69">
        <v>0.89967918992576001</v>
      </c>
    </row>
    <row r="7" spans="1:8">
      <c r="A7" s="18" t="s">
        <v>200</v>
      </c>
      <c r="B7" s="18">
        <v>1045</v>
      </c>
      <c r="C7" s="18">
        <v>1102</v>
      </c>
      <c r="D7" s="18">
        <v>1120</v>
      </c>
      <c r="E7" s="18">
        <v>1175</v>
      </c>
      <c r="F7" s="18">
        <v>1197</v>
      </c>
      <c r="G7" s="124">
        <v>1195</v>
      </c>
      <c r="H7" s="69">
        <v>12.112511877332899</v>
      </c>
    </row>
    <row r="8" spans="1:8">
      <c r="A8" s="47" t="s">
        <v>261</v>
      </c>
      <c r="B8" s="61">
        <v>7854</v>
      </c>
      <c r="C8" s="61">
        <v>7760</v>
      </c>
      <c r="D8" s="61">
        <v>7992</v>
      </c>
      <c r="E8" s="61">
        <v>8145</v>
      </c>
      <c r="F8" s="61">
        <v>8186</v>
      </c>
      <c r="G8" s="138">
        <v>8357</v>
      </c>
      <c r="H8" s="70">
        <v>2.0133633706645799</v>
      </c>
    </row>
    <row r="9" spans="1:8">
      <c r="A9" s="18" t="s">
        <v>186</v>
      </c>
      <c r="B9" s="18">
        <v>8122</v>
      </c>
      <c r="C9" s="18">
        <v>7931</v>
      </c>
      <c r="D9" s="18">
        <v>7848</v>
      </c>
      <c r="E9" s="18">
        <v>7909</v>
      </c>
      <c r="F9" s="18">
        <v>7919</v>
      </c>
      <c r="G9" s="124">
        <v>7926</v>
      </c>
      <c r="H9" s="69">
        <v>-4.5702950918866003</v>
      </c>
    </row>
    <row r="10" spans="1:8">
      <c r="A10" s="48" t="s">
        <v>221</v>
      </c>
      <c r="B10" s="18">
        <v>1307</v>
      </c>
      <c r="C10" s="18">
        <v>1375</v>
      </c>
      <c r="D10" s="18">
        <v>1420</v>
      </c>
      <c r="E10" s="18">
        <v>1465</v>
      </c>
      <c r="F10" s="18">
        <v>1516</v>
      </c>
      <c r="G10" s="124">
        <v>1564</v>
      </c>
      <c r="H10" s="69">
        <v>13.527176501767199</v>
      </c>
    </row>
    <row r="11" spans="1:8">
      <c r="A11" s="18" t="s">
        <v>188</v>
      </c>
      <c r="B11" s="18">
        <v>13656</v>
      </c>
      <c r="C11" s="18">
        <v>13766</v>
      </c>
      <c r="D11" s="18">
        <v>13831</v>
      </c>
      <c r="E11" s="18">
        <v>14002</v>
      </c>
      <c r="F11" s="18">
        <v>14160</v>
      </c>
      <c r="G11" s="124">
        <v>14167</v>
      </c>
      <c r="H11" s="69">
        <v>1.48829777720455</v>
      </c>
    </row>
    <row r="12" spans="1:8">
      <c r="A12" s="68" t="s">
        <v>258</v>
      </c>
      <c r="B12" s="131">
        <v>610</v>
      </c>
      <c r="C12" s="131">
        <v>1639</v>
      </c>
      <c r="D12" s="131">
        <v>2029</v>
      </c>
      <c r="E12" s="131">
        <v>2397</v>
      </c>
      <c r="F12" s="131">
        <v>2816</v>
      </c>
      <c r="G12" s="147">
        <v>3526</v>
      </c>
      <c r="H12" s="69">
        <v>351.834135819967</v>
      </c>
    </row>
    <row r="13" spans="1:8">
      <c r="A13" s="48" t="s">
        <v>223</v>
      </c>
      <c r="B13" s="18">
        <v>601</v>
      </c>
      <c r="C13" s="18">
        <v>604</v>
      </c>
      <c r="D13" s="18">
        <v>618</v>
      </c>
      <c r="E13" s="18">
        <v>638</v>
      </c>
      <c r="F13" s="18">
        <v>647</v>
      </c>
      <c r="G13" s="124">
        <v>621</v>
      </c>
      <c r="H13" s="69">
        <v>5.3673437169503302</v>
      </c>
    </row>
    <row r="14" spans="1:8">
      <c r="A14" s="48" t="s">
        <v>86</v>
      </c>
      <c r="B14" s="18">
        <v>1924</v>
      </c>
      <c r="C14" s="18">
        <v>1988</v>
      </c>
      <c r="D14" s="18">
        <v>2056</v>
      </c>
      <c r="E14" s="18">
        <v>2120</v>
      </c>
      <c r="F14" s="18">
        <v>2153</v>
      </c>
      <c r="G14" s="124">
        <v>2154</v>
      </c>
      <c r="H14" s="69">
        <v>9.5254850506086104</v>
      </c>
    </row>
    <row r="15" spans="1:8">
      <c r="A15" s="18" t="s">
        <v>229</v>
      </c>
      <c r="B15" s="128">
        <v>40620</v>
      </c>
      <c r="C15" s="18">
        <v>41337</v>
      </c>
      <c r="D15" s="18">
        <v>42512</v>
      </c>
      <c r="E15" s="18">
        <v>44265</v>
      </c>
      <c r="F15" s="18">
        <v>45460</v>
      </c>
      <c r="G15" s="124">
        <v>46048</v>
      </c>
      <c r="H15" s="129">
        <v>9.5382341355401508</v>
      </c>
    </row>
    <row r="16" spans="1:8">
      <c r="A16" s="18" t="s">
        <v>193</v>
      </c>
      <c r="B16" s="18">
        <v>931</v>
      </c>
      <c r="C16" s="18">
        <v>982</v>
      </c>
      <c r="D16" s="18">
        <v>995</v>
      </c>
      <c r="E16" s="18">
        <v>1040</v>
      </c>
      <c r="F16" s="18">
        <v>1057</v>
      </c>
      <c r="G16" s="124">
        <v>1041</v>
      </c>
      <c r="H16" s="69">
        <v>11.1223787016648</v>
      </c>
    </row>
    <row r="17" spans="1:8">
      <c r="A17" s="18" t="s">
        <v>194</v>
      </c>
      <c r="B17" s="18">
        <v>255</v>
      </c>
      <c r="C17" s="18">
        <v>274</v>
      </c>
      <c r="D17" s="18">
        <v>270</v>
      </c>
      <c r="E17" s="18">
        <v>277</v>
      </c>
      <c r="F17" s="18">
        <v>262</v>
      </c>
      <c r="G17" s="124">
        <v>251</v>
      </c>
      <c r="H17" s="69">
        <v>0.56279465623197</v>
      </c>
    </row>
    <row r="18" spans="1:8">
      <c r="A18" s="18" t="s">
        <v>195</v>
      </c>
      <c r="B18" s="18">
        <v>8842</v>
      </c>
      <c r="C18" s="18">
        <v>9106</v>
      </c>
      <c r="D18" s="18">
        <v>9433</v>
      </c>
      <c r="E18" s="18">
        <v>9993</v>
      </c>
      <c r="F18" s="18">
        <v>10380</v>
      </c>
      <c r="G18" s="124">
        <v>10557</v>
      </c>
      <c r="H18" s="69">
        <v>14.9008035795416</v>
      </c>
    </row>
    <row r="19" spans="1:8">
      <c r="A19" s="18" t="s">
        <v>196</v>
      </c>
      <c r="B19" s="18">
        <v>2403</v>
      </c>
      <c r="C19" s="18">
        <v>2546</v>
      </c>
      <c r="D19" s="18">
        <v>2666</v>
      </c>
      <c r="E19" s="18">
        <v>2813</v>
      </c>
      <c r="F19" s="18">
        <v>2913</v>
      </c>
      <c r="G19" s="124">
        <v>3030</v>
      </c>
      <c r="H19" s="69">
        <v>18.648687093691699</v>
      </c>
    </row>
    <row r="20" spans="1:8">
      <c r="A20" s="48" t="s">
        <v>67</v>
      </c>
      <c r="B20" s="18">
        <v>417</v>
      </c>
      <c r="C20" s="18">
        <v>435</v>
      </c>
      <c r="D20" s="18">
        <v>451</v>
      </c>
      <c r="E20" s="18">
        <v>474</v>
      </c>
      <c r="F20" s="18">
        <v>483</v>
      </c>
      <c r="G20" s="124">
        <v>483</v>
      </c>
      <c r="H20" s="69">
        <v>13.367168285232699</v>
      </c>
    </row>
    <row r="21" spans="1:8">
      <c r="A21" s="18" t="s">
        <v>199</v>
      </c>
      <c r="B21" s="18">
        <v>112325</v>
      </c>
      <c r="C21" s="18">
        <v>111319</v>
      </c>
      <c r="D21" s="18">
        <v>114341</v>
      </c>
      <c r="E21" s="18">
        <v>116500</v>
      </c>
      <c r="F21" s="18">
        <v>116676</v>
      </c>
      <c r="G21" s="124">
        <v>118301</v>
      </c>
      <c r="H21" s="69">
        <v>1.66730878989652</v>
      </c>
    </row>
    <row r="22" spans="1:8">
      <c r="A22" s="48" t="s">
        <v>225</v>
      </c>
      <c r="B22" s="18" t="s">
        <v>1040</v>
      </c>
      <c r="C22" s="18" t="s">
        <v>1040</v>
      </c>
      <c r="D22" s="18" t="s">
        <v>1040</v>
      </c>
      <c r="E22" s="18" t="s">
        <v>1040</v>
      </c>
      <c r="F22" s="18" t="s">
        <v>1040</v>
      </c>
      <c r="G22" s="124">
        <v>85398</v>
      </c>
      <c r="H22" s="69" t="s">
        <v>1040</v>
      </c>
    </row>
    <row r="23" spans="1:8">
      <c r="A23" s="18" t="s">
        <v>202</v>
      </c>
      <c r="B23" s="18">
        <v>417</v>
      </c>
      <c r="C23" s="18">
        <v>435</v>
      </c>
      <c r="D23" s="18">
        <v>451</v>
      </c>
      <c r="E23" s="18">
        <v>476</v>
      </c>
      <c r="F23" s="18">
        <v>486</v>
      </c>
      <c r="G23" s="124">
        <v>484</v>
      </c>
      <c r="H23" s="69">
        <v>14.0713121876254</v>
      </c>
    </row>
    <row r="24" spans="1:8">
      <c r="A24" s="18" t="s">
        <v>203</v>
      </c>
      <c r="B24" s="18">
        <v>112387</v>
      </c>
      <c r="C24" s="18">
        <v>111387</v>
      </c>
      <c r="D24" s="18">
        <v>114409</v>
      </c>
      <c r="E24" s="18">
        <v>116566</v>
      </c>
      <c r="F24" s="18">
        <v>116734</v>
      </c>
      <c r="G24" s="124">
        <v>117460</v>
      </c>
      <c r="H24" s="69">
        <v>1.6617337233507099</v>
      </c>
    </row>
    <row r="25" spans="1:8">
      <c r="A25" s="16" t="s">
        <v>981</v>
      </c>
      <c r="B25" s="144" t="s">
        <v>980</v>
      </c>
      <c r="C25" s="144" t="s">
        <v>980</v>
      </c>
      <c r="D25" s="144" t="s">
        <v>980</v>
      </c>
      <c r="E25" s="144" t="s">
        <v>980</v>
      </c>
      <c r="F25" s="159">
        <v>25157</v>
      </c>
      <c r="G25" s="159">
        <v>74256</v>
      </c>
      <c r="H25" s="144" t="s">
        <v>980</v>
      </c>
    </row>
    <row r="26" spans="1:8">
      <c r="A26" s="47" t="s">
        <v>912</v>
      </c>
      <c r="B26" s="135">
        <v>2019</v>
      </c>
      <c r="C26" s="135">
        <v>2020</v>
      </c>
      <c r="D26" s="135">
        <v>2021</v>
      </c>
      <c r="E26" s="135">
        <v>2022</v>
      </c>
      <c r="F26" s="135"/>
      <c r="G26" s="139" t="s">
        <v>25</v>
      </c>
      <c r="H26" s="145" t="s">
        <v>975</v>
      </c>
    </row>
    <row r="27" spans="1:8">
      <c r="A27" s="18" t="s">
        <v>197</v>
      </c>
      <c r="B27" s="18">
        <v>2406</v>
      </c>
      <c r="C27" s="18">
        <v>2390</v>
      </c>
      <c r="D27" s="18">
        <v>2424</v>
      </c>
      <c r="E27" s="18">
        <v>2450</v>
      </c>
      <c r="F27" s="18">
        <v>2503</v>
      </c>
      <c r="G27" s="124">
        <v>2491</v>
      </c>
      <c r="H27" s="69">
        <v>1.8219593053941201</v>
      </c>
    </row>
    <row r="28" spans="1:8">
      <c r="A28" s="47" t="s">
        <v>913</v>
      </c>
      <c r="B28" s="135">
        <v>2019</v>
      </c>
      <c r="C28" s="135">
        <v>2020</v>
      </c>
      <c r="D28" s="135">
        <v>2021</v>
      </c>
      <c r="E28" s="135">
        <v>2022</v>
      </c>
      <c r="F28" s="135"/>
      <c r="G28" s="139" t="s">
        <v>25</v>
      </c>
      <c r="H28" s="145" t="s">
        <v>975</v>
      </c>
    </row>
    <row r="29" spans="1:8">
      <c r="A29" s="18" t="s">
        <v>204</v>
      </c>
      <c r="B29" s="18">
        <v>4410</v>
      </c>
      <c r="C29" s="18">
        <v>4316</v>
      </c>
      <c r="D29" s="18">
        <v>4310</v>
      </c>
      <c r="E29" s="18">
        <v>4175</v>
      </c>
      <c r="F29" s="18">
        <v>4027</v>
      </c>
      <c r="G29" s="124">
        <v>3867</v>
      </c>
      <c r="H29" s="69">
        <v>-10.624339728787</v>
      </c>
    </row>
    <row r="30" spans="1:8">
      <c r="A30" s="18" t="s">
        <v>205</v>
      </c>
      <c r="B30" s="18">
        <v>7970</v>
      </c>
      <c r="C30" s="18">
        <v>7969</v>
      </c>
      <c r="D30" s="18">
        <v>8065</v>
      </c>
      <c r="E30" s="18">
        <v>8278</v>
      </c>
      <c r="F30" s="18">
        <v>8450</v>
      </c>
      <c r="G30" s="124">
        <v>8463</v>
      </c>
      <c r="H30" s="69">
        <v>3.7706675728235801</v>
      </c>
    </row>
    <row r="31" spans="1:8">
      <c r="A31" s="24" t="s">
        <v>235</v>
      </c>
    </row>
    <row r="32" spans="1:8">
      <c r="A32" s="24" t="s">
        <v>264</v>
      </c>
    </row>
    <row r="33" spans="1:1">
      <c r="A33" s="24" t="s">
        <v>62</v>
      </c>
    </row>
    <row r="34" spans="1:1">
      <c r="A34" s="24" t="s">
        <v>244</v>
      </c>
    </row>
    <row r="35" spans="1:1">
      <c r="A35" s="24" t="s">
        <v>63</v>
      </c>
    </row>
    <row r="36" spans="1:1">
      <c r="A36" s="24" t="s">
        <v>60</v>
      </c>
    </row>
    <row r="37" spans="1:1">
      <c r="A37" s="53" t="s">
        <v>1042</v>
      </c>
    </row>
    <row r="38" spans="1:1">
      <c r="A38" s="53" t="s">
        <v>1043</v>
      </c>
    </row>
    <row r="39" spans="1:1">
      <c r="A39" s="53" t="s">
        <v>1044</v>
      </c>
    </row>
    <row r="40" spans="1:1">
      <c r="A40" s="53" t="s">
        <v>1021</v>
      </c>
    </row>
  </sheetData>
  <phoneticPr fontId="74" type="noConversion"/>
  <pageMargins left="0.7" right="0.7" top="0.75" bottom="0.75" header="0.3" footer="0.3"/>
  <drawing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707D6-289F-430A-860F-D05416628A25}">
  <dimension ref="A1:H38"/>
  <sheetViews>
    <sheetView zoomScaleNormal="100" workbookViewId="0"/>
  </sheetViews>
  <sheetFormatPr defaultColWidth="9.33203125" defaultRowHeight="13.5"/>
  <cols>
    <col min="1" max="1" width="48.83203125" style="16" customWidth="1"/>
    <col min="2" max="2" width="40" style="16" bestFit="1" customWidth="1"/>
    <col min="3" max="3" width="39.1640625" style="16" bestFit="1" customWidth="1"/>
    <col min="4" max="4" width="13.33203125" style="16" customWidth="1"/>
    <col min="5" max="5" width="29.5" style="16" bestFit="1" customWidth="1"/>
    <col min="6" max="6" width="29.5" style="16" customWidth="1"/>
    <col min="7" max="7" width="13.33203125" style="16" customWidth="1"/>
    <col min="8" max="8" width="59.83203125" style="16" bestFit="1" customWidth="1"/>
    <col min="9" max="16384" width="9.33203125" style="16"/>
  </cols>
  <sheetData>
    <row r="1" spans="1:8">
      <c r="A1" s="44" t="s">
        <v>898</v>
      </c>
    </row>
    <row r="2" spans="1:8" ht="17.25" customHeight="1">
      <c r="A2" s="17" t="s">
        <v>1091</v>
      </c>
      <c r="B2" s="17"/>
      <c r="C2" s="17"/>
      <c r="D2" s="17"/>
      <c r="E2" s="17"/>
      <c r="F2" s="17"/>
      <c r="G2" s="17"/>
      <c r="H2" s="17"/>
    </row>
    <row r="3" spans="1:8" ht="17.25" customHeight="1">
      <c r="A3" s="45" t="s">
        <v>1101</v>
      </c>
      <c r="B3" s="46"/>
      <c r="C3" s="46"/>
      <c r="D3" s="46"/>
      <c r="E3" s="46"/>
      <c r="F3" s="46"/>
      <c r="G3" s="46"/>
      <c r="H3" s="46"/>
    </row>
    <row r="4" spans="1:8" ht="15">
      <c r="A4" s="23" t="s">
        <v>259</v>
      </c>
      <c r="B4" s="1" t="s">
        <v>23</v>
      </c>
      <c r="C4" s="1" t="s">
        <v>100</v>
      </c>
      <c r="D4" s="1" t="s">
        <v>245</v>
      </c>
      <c r="E4" s="1" t="s">
        <v>24</v>
      </c>
      <c r="F4" s="1" t="s">
        <v>25</v>
      </c>
      <c r="G4" s="23" t="s">
        <v>1004</v>
      </c>
      <c r="H4" s="23" t="s">
        <v>975</v>
      </c>
    </row>
    <row r="5" spans="1:8">
      <c r="A5" s="47" t="s">
        <v>260</v>
      </c>
      <c r="B5" s="67">
        <v>2019</v>
      </c>
      <c r="C5" s="67">
        <v>2020</v>
      </c>
      <c r="D5" s="67">
        <v>2021</v>
      </c>
      <c r="E5" s="67">
        <v>2022</v>
      </c>
      <c r="F5" s="67">
        <v>2023</v>
      </c>
      <c r="G5" s="67">
        <v>2024</v>
      </c>
      <c r="H5" s="67" t="s">
        <v>975</v>
      </c>
    </row>
    <row r="6" spans="1:8">
      <c r="A6" s="60" t="s">
        <v>185</v>
      </c>
      <c r="B6" s="60">
        <v>2497</v>
      </c>
      <c r="C6" s="60">
        <v>2521</v>
      </c>
      <c r="D6" s="60">
        <v>2588</v>
      </c>
      <c r="E6" s="60">
        <v>2762</v>
      </c>
      <c r="F6" s="60">
        <v>2714</v>
      </c>
      <c r="G6" s="18">
        <v>2862</v>
      </c>
      <c r="H6" s="69">
        <v>6.4620746170105399</v>
      </c>
    </row>
    <row r="7" spans="1:8">
      <c r="A7" s="18" t="s">
        <v>200</v>
      </c>
      <c r="B7" s="18">
        <v>4471</v>
      </c>
      <c r="C7" s="18">
        <v>4190</v>
      </c>
      <c r="D7" s="18">
        <v>4238</v>
      </c>
      <c r="E7" s="18">
        <v>4285</v>
      </c>
      <c r="F7" s="18">
        <v>4250</v>
      </c>
      <c r="G7" s="18">
        <v>4204</v>
      </c>
      <c r="H7" s="69">
        <v>-6.8918099928706003</v>
      </c>
    </row>
    <row r="8" spans="1:8">
      <c r="A8" s="47" t="s">
        <v>261</v>
      </c>
      <c r="B8" s="61">
        <v>2019</v>
      </c>
      <c r="C8" s="61">
        <v>20</v>
      </c>
      <c r="D8" s="61" t="s">
        <v>100</v>
      </c>
      <c r="E8" s="61" t="s">
        <v>245</v>
      </c>
      <c r="F8" s="61">
        <v>2023</v>
      </c>
      <c r="G8" s="61">
        <v>2024</v>
      </c>
      <c r="H8" s="70" t="s">
        <v>975</v>
      </c>
    </row>
    <row r="9" spans="1:8">
      <c r="A9" s="18" t="s">
        <v>186</v>
      </c>
      <c r="B9" s="18">
        <v>8824</v>
      </c>
      <c r="C9" s="18">
        <v>8751</v>
      </c>
      <c r="D9" s="18">
        <v>8826</v>
      </c>
      <c r="E9" s="18">
        <v>8937</v>
      </c>
      <c r="F9" s="18">
        <v>9002</v>
      </c>
      <c r="G9" s="18">
        <v>8915</v>
      </c>
      <c r="H9" s="69">
        <v>-7.4315206337700002E-2</v>
      </c>
    </row>
    <row r="10" spans="1:8">
      <c r="A10" s="48" t="s">
        <v>221</v>
      </c>
      <c r="B10" s="18">
        <v>908</v>
      </c>
      <c r="C10" s="18">
        <v>940</v>
      </c>
      <c r="D10" s="18">
        <v>945</v>
      </c>
      <c r="E10" s="18">
        <v>984</v>
      </c>
      <c r="F10" s="18">
        <v>993</v>
      </c>
      <c r="G10" s="18">
        <v>980</v>
      </c>
      <c r="H10" s="69">
        <v>7.1191268461317598</v>
      </c>
    </row>
    <row r="11" spans="1:8">
      <c r="A11" s="18" t="s">
        <v>188</v>
      </c>
      <c r="B11" s="18">
        <v>7829</v>
      </c>
      <c r="C11" s="18">
        <v>7739</v>
      </c>
      <c r="D11" s="18">
        <v>7971</v>
      </c>
      <c r="E11" s="18">
        <v>8122</v>
      </c>
      <c r="F11" s="18">
        <v>8160</v>
      </c>
      <c r="G11" s="18">
        <v>8328</v>
      </c>
      <c r="H11" s="69">
        <v>2.0910074903564899</v>
      </c>
    </row>
    <row r="12" spans="1:8">
      <c r="A12" s="68" t="s">
        <v>258</v>
      </c>
      <c r="B12" s="68">
        <v>7170</v>
      </c>
      <c r="C12" s="68">
        <v>6939</v>
      </c>
      <c r="D12" s="68">
        <v>6817</v>
      </c>
      <c r="E12" s="68">
        <v>6841</v>
      </c>
      <c r="F12" s="68">
        <v>6823</v>
      </c>
      <c r="G12" s="18">
        <v>6791</v>
      </c>
      <c r="H12" s="69">
        <v>-6.7905726917136002</v>
      </c>
    </row>
    <row r="13" spans="1:8">
      <c r="A13" s="48" t="s">
        <v>223</v>
      </c>
      <c r="B13" s="18">
        <v>1240</v>
      </c>
      <c r="C13" s="18">
        <v>1298</v>
      </c>
      <c r="D13" s="18">
        <v>1333</v>
      </c>
      <c r="E13" s="18">
        <v>1367</v>
      </c>
      <c r="F13" s="18">
        <v>1410</v>
      </c>
      <c r="G13" s="18">
        <v>1455</v>
      </c>
      <c r="H13" s="69">
        <v>11.378419678528401</v>
      </c>
    </row>
    <row r="14" spans="1:8">
      <c r="A14" s="48" t="s">
        <v>86</v>
      </c>
      <c r="B14" s="18">
        <v>10406</v>
      </c>
      <c r="C14" s="18">
        <v>10409</v>
      </c>
      <c r="D14" s="18">
        <v>10329</v>
      </c>
      <c r="E14" s="18">
        <v>10407</v>
      </c>
      <c r="F14" s="18">
        <v>10463</v>
      </c>
      <c r="G14" s="18">
        <v>10433</v>
      </c>
      <c r="H14" s="69">
        <v>-1.5136533124242</v>
      </c>
    </row>
    <row r="15" spans="1:8">
      <c r="A15" s="18" t="s">
        <v>229</v>
      </c>
      <c r="B15" s="128">
        <v>552</v>
      </c>
      <c r="C15" s="18">
        <v>1508</v>
      </c>
      <c r="D15" s="18">
        <v>1863</v>
      </c>
      <c r="E15" s="18">
        <v>2182</v>
      </c>
      <c r="F15" s="18">
        <v>2532</v>
      </c>
      <c r="G15" s="18">
        <v>3158</v>
      </c>
      <c r="H15" s="69">
        <v>349.291546788316</v>
      </c>
    </row>
    <row r="16" spans="1:8">
      <c r="A16" s="18" t="s">
        <v>193</v>
      </c>
      <c r="B16" s="18">
        <v>224</v>
      </c>
      <c r="C16" s="18">
        <v>227</v>
      </c>
      <c r="D16" s="18">
        <v>233</v>
      </c>
      <c r="E16" s="18">
        <v>247</v>
      </c>
      <c r="F16" s="18">
        <v>245</v>
      </c>
      <c r="G16" s="18">
        <v>237</v>
      </c>
      <c r="H16" s="69">
        <v>7.1326111269532699</v>
      </c>
    </row>
    <row r="17" spans="1:8">
      <c r="A17" s="18" t="s">
        <v>194</v>
      </c>
      <c r="B17" s="18">
        <v>1802</v>
      </c>
      <c r="C17" s="18">
        <v>1863</v>
      </c>
      <c r="D17" s="18">
        <v>1935</v>
      </c>
      <c r="E17" s="18">
        <v>1992</v>
      </c>
      <c r="F17" s="18">
        <v>2015</v>
      </c>
      <c r="G17" s="18">
        <v>2024</v>
      </c>
      <c r="H17" s="69">
        <v>9.52767980760974</v>
      </c>
    </row>
    <row r="18" spans="1:8">
      <c r="A18" s="18" t="s">
        <v>195</v>
      </c>
      <c r="B18" s="18">
        <v>20291</v>
      </c>
      <c r="C18" s="18">
        <v>20846</v>
      </c>
      <c r="D18" s="18">
        <v>21586</v>
      </c>
      <c r="E18" s="18">
        <v>22447</v>
      </c>
      <c r="F18" s="18">
        <v>23240</v>
      </c>
      <c r="G18" s="18">
        <v>23810</v>
      </c>
      <c r="H18" s="69">
        <v>12.1853886563256</v>
      </c>
    </row>
    <row r="19" spans="1:8">
      <c r="A19" s="18" t="s">
        <v>196</v>
      </c>
      <c r="B19" s="18">
        <v>423</v>
      </c>
      <c r="C19" s="18">
        <v>448</v>
      </c>
      <c r="D19" s="18">
        <v>446</v>
      </c>
      <c r="E19" s="18">
        <v>468</v>
      </c>
      <c r="F19" s="18">
        <v>490</v>
      </c>
      <c r="G19" s="18">
        <v>464</v>
      </c>
      <c r="H19" s="69">
        <v>13.4643257325652</v>
      </c>
    </row>
    <row r="20" spans="1:8">
      <c r="A20" s="48" t="s">
        <v>67</v>
      </c>
      <c r="B20" s="18">
        <v>121</v>
      </c>
      <c r="C20" s="18">
        <v>139</v>
      </c>
      <c r="D20" s="18">
        <v>141</v>
      </c>
      <c r="E20" s="18">
        <v>144</v>
      </c>
      <c r="F20" s="18">
        <v>143</v>
      </c>
      <c r="G20" s="18">
        <v>139</v>
      </c>
      <c r="H20" s="69">
        <v>15.758873321591</v>
      </c>
    </row>
    <row r="21" spans="1:8">
      <c r="A21" s="18" t="s">
        <v>199</v>
      </c>
      <c r="B21" s="18">
        <v>6315</v>
      </c>
      <c r="C21" s="18">
        <v>6533</v>
      </c>
      <c r="D21" s="18">
        <v>6799</v>
      </c>
      <c r="E21" s="18">
        <v>7180</v>
      </c>
      <c r="F21" s="18">
        <v>7433</v>
      </c>
      <c r="G21" s="18">
        <v>7557</v>
      </c>
      <c r="H21" s="69">
        <v>15.290733411209599</v>
      </c>
    </row>
    <row r="22" spans="1:8">
      <c r="A22" s="48" t="s">
        <v>225</v>
      </c>
      <c r="B22" s="18">
        <v>1894</v>
      </c>
      <c r="C22" s="18">
        <v>1999</v>
      </c>
      <c r="D22" s="18">
        <v>2097</v>
      </c>
      <c r="E22" s="18">
        <v>2213</v>
      </c>
      <c r="F22" s="18">
        <v>2274</v>
      </c>
      <c r="G22" s="18">
        <v>2343</v>
      </c>
      <c r="H22" s="69">
        <v>17.601838082457899</v>
      </c>
    </row>
    <row r="23" spans="1:8">
      <c r="A23" s="18" t="s">
        <v>202</v>
      </c>
      <c r="B23" s="18">
        <v>199</v>
      </c>
      <c r="C23" s="18">
        <v>209</v>
      </c>
      <c r="D23" s="18">
        <v>223</v>
      </c>
      <c r="E23" s="18">
        <v>235</v>
      </c>
      <c r="F23" s="18">
        <v>238</v>
      </c>
      <c r="G23" s="18">
        <v>238</v>
      </c>
      <c r="H23" s="69">
        <v>17.1460109609298</v>
      </c>
    </row>
    <row r="24" spans="1:8">
      <c r="A24" s="18" t="s">
        <v>203</v>
      </c>
      <c r="B24" s="18">
        <v>99066</v>
      </c>
      <c r="C24" s="18">
        <v>97931</v>
      </c>
      <c r="D24" s="18">
        <v>100535</v>
      </c>
      <c r="E24" s="18">
        <v>102334</v>
      </c>
      <c r="F24" s="18">
        <v>102355</v>
      </c>
      <c r="G24" s="18">
        <v>103716</v>
      </c>
      <c r="H24" s="69">
        <v>1.2017584758148601</v>
      </c>
    </row>
    <row r="25" spans="1:8">
      <c r="A25" s="18" t="s">
        <v>981</v>
      </c>
      <c r="B25" s="108" t="s">
        <v>1040</v>
      </c>
      <c r="C25" s="108" t="s">
        <v>1040</v>
      </c>
      <c r="D25" s="108" t="s">
        <v>1040</v>
      </c>
      <c r="E25" s="108" t="s">
        <v>1040</v>
      </c>
      <c r="F25" s="18">
        <v>25157</v>
      </c>
      <c r="G25" s="18">
        <v>74256</v>
      </c>
      <c r="H25" s="154" t="s">
        <v>1040</v>
      </c>
    </row>
    <row r="26" spans="1:8">
      <c r="A26" s="48" t="s">
        <v>262</v>
      </c>
      <c r="B26" s="135">
        <v>2019</v>
      </c>
      <c r="C26" s="135">
        <v>2020</v>
      </c>
      <c r="D26" s="135">
        <v>2021</v>
      </c>
      <c r="E26" s="135">
        <v>2022</v>
      </c>
      <c r="F26" s="135">
        <v>2023</v>
      </c>
      <c r="G26" s="135">
        <v>2024</v>
      </c>
      <c r="H26" s="145" t="s">
        <v>975</v>
      </c>
    </row>
    <row r="27" spans="1:8">
      <c r="A27" s="18" t="s">
        <v>197</v>
      </c>
      <c r="B27" s="128">
        <v>1720</v>
      </c>
      <c r="C27" s="18">
        <v>1749</v>
      </c>
      <c r="D27" s="18">
        <v>1770</v>
      </c>
      <c r="E27" s="128">
        <v>1780</v>
      </c>
      <c r="F27" s="18">
        <v>1843</v>
      </c>
      <c r="G27" s="18">
        <v>1844</v>
      </c>
      <c r="H27" s="69">
        <v>4.9543666748039197</v>
      </c>
    </row>
    <row r="28" spans="1:8">
      <c r="A28" s="47" t="s">
        <v>263</v>
      </c>
      <c r="B28" s="135">
        <v>2019</v>
      </c>
      <c r="C28" s="135">
        <v>2020</v>
      </c>
      <c r="D28" s="135">
        <v>2021</v>
      </c>
      <c r="E28" s="135">
        <v>2022</v>
      </c>
      <c r="F28" s="135">
        <v>2023</v>
      </c>
      <c r="G28" s="135">
        <v>2024</v>
      </c>
      <c r="H28" s="145" t="s">
        <v>975</v>
      </c>
    </row>
    <row r="29" spans="1:8">
      <c r="A29" s="18" t="s">
        <v>204</v>
      </c>
      <c r="B29" s="18">
        <v>4234</v>
      </c>
      <c r="C29" s="18">
        <v>4127</v>
      </c>
      <c r="D29" s="18">
        <v>4110</v>
      </c>
      <c r="E29" s="18">
        <v>3977</v>
      </c>
      <c r="F29" s="18">
        <v>3836</v>
      </c>
      <c r="G29" s="18">
        <v>3678</v>
      </c>
      <c r="H29" s="69">
        <v>-11.257559342359</v>
      </c>
    </row>
    <row r="30" spans="1:8">
      <c r="A30" s="18" t="s">
        <v>205</v>
      </c>
      <c r="B30" s="18">
        <v>4647</v>
      </c>
      <c r="C30" s="18">
        <v>4675</v>
      </c>
      <c r="D30" s="18">
        <v>4778</v>
      </c>
      <c r="E30" s="18">
        <v>4935</v>
      </c>
      <c r="F30" s="18">
        <v>5089</v>
      </c>
      <c r="G30" s="18">
        <v>5127</v>
      </c>
      <c r="H30" s="69">
        <v>7.2372527411633403</v>
      </c>
    </row>
    <row r="31" spans="1:8">
      <c r="A31" s="24" t="s">
        <v>235</v>
      </c>
    </row>
    <row r="32" spans="1:8">
      <c r="A32" s="24" t="s">
        <v>264</v>
      </c>
    </row>
    <row r="33" spans="1:1">
      <c r="A33" s="24" t="s">
        <v>62</v>
      </c>
    </row>
    <row r="34" spans="1:1">
      <c r="A34" s="24" t="s">
        <v>244</v>
      </c>
    </row>
    <row r="35" spans="1:1">
      <c r="A35" s="24" t="s">
        <v>63</v>
      </c>
    </row>
    <row r="36" spans="1:1">
      <c r="A36" s="24" t="s">
        <v>60</v>
      </c>
    </row>
    <row r="37" spans="1:1">
      <c r="A37" s="53" t="s">
        <v>1007</v>
      </c>
    </row>
    <row r="38" spans="1:1">
      <c r="A38" s="16" t="s">
        <v>1003</v>
      </c>
    </row>
  </sheetData>
  <phoneticPr fontId="74" type="noConversion"/>
  <pageMargins left="0.7" right="0.7" top="0.75" bottom="0.75" header="0.3" footer="0.3"/>
  <drawing r:id="rId1"/>
  <tableParts count="1">
    <tablePart r:id="rId2"/>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38997-5AF1-4F4A-8D27-8179B7519FAF}">
  <dimension ref="A1:H38"/>
  <sheetViews>
    <sheetView zoomScaleNormal="100" workbookViewId="0"/>
  </sheetViews>
  <sheetFormatPr defaultColWidth="9.33203125" defaultRowHeight="13.5"/>
  <cols>
    <col min="1" max="1" width="48.83203125" style="16" customWidth="1"/>
    <col min="2" max="2" width="40" style="16" bestFit="1" customWidth="1"/>
    <col min="3" max="3" width="39.1640625" style="16" bestFit="1" customWidth="1"/>
    <col min="4" max="4" width="13.33203125" style="16" customWidth="1"/>
    <col min="5" max="5" width="29.5" style="16" bestFit="1" customWidth="1"/>
    <col min="6" max="6" width="13.33203125" style="16" customWidth="1"/>
    <col min="7" max="7" width="53.83203125" style="16" bestFit="1" customWidth="1"/>
    <col min="8" max="16384" width="9.33203125" style="16"/>
  </cols>
  <sheetData>
    <row r="1" spans="1:8">
      <c r="A1" s="44" t="s">
        <v>898</v>
      </c>
    </row>
    <row r="2" spans="1:8" ht="17.25" customHeight="1">
      <c r="A2" s="17" t="s">
        <v>1092</v>
      </c>
      <c r="B2" s="17"/>
      <c r="C2" s="17"/>
      <c r="D2" s="17"/>
      <c r="E2" s="17"/>
      <c r="F2" s="17"/>
      <c r="G2" s="17"/>
    </row>
    <row r="3" spans="1:8" ht="17.25" customHeight="1">
      <c r="A3" s="45" t="s">
        <v>1102</v>
      </c>
      <c r="B3" s="46"/>
      <c r="C3" s="46"/>
      <c r="D3" s="46"/>
      <c r="E3" s="46"/>
      <c r="F3" s="46"/>
      <c r="G3" s="46"/>
    </row>
    <row r="4" spans="1:8" ht="15">
      <c r="A4" s="23" t="s">
        <v>259</v>
      </c>
      <c r="B4" s="1" t="s">
        <v>23</v>
      </c>
      <c r="C4" s="1" t="s">
        <v>100</v>
      </c>
      <c r="D4" s="1" t="s">
        <v>245</v>
      </c>
      <c r="E4" s="1" t="s">
        <v>24</v>
      </c>
      <c r="F4" s="23" t="s">
        <v>25</v>
      </c>
      <c r="G4" s="23" t="s">
        <v>1004</v>
      </c>
      <c r="H4" s="23" t="s">
        <v>975</v>
      </c>
    </row>
    <row r="5" spans="1:8">
      <c r="A5" s="47" t="s">
        <v>260</v>
      </c>
      <c r="B5" s="67">
        <v>2019</v>
      </c>
      <c r="C5" s="67">
        <v>2020</v>
      </c>
      <c r="D5" s="67">
        <v>2021</v>
      </c>
      <c r="E5" s="67">
        <v>2022</v>
      </c>
      <c r="F5" s="67">
        <v>2023</v>
      </c>
      <c r="G5" s="67">
        <v>2024</v>
      </c>
      <c r="H5" s="67" t="s">
        <v>975</v>
      </c>
    </row>
    <row r="6" spans="1:8">
      <c r="A6" s="60" t="s">
        <v>185</v>
      </c>
      <c r="B6" s="60">
        <v>879</v>
      </c>
      <c r="C6" s="60">
        <v>918</v>
      </c>
      <c r="D6" s="60">
        <v>971</v>
      </c>
      <c r="E6" s="60">
        <v>1013</v>
      </c>
      <c r="F6" s="18">
        <v>1020</v>
      </c>
      <c r="G6" s="18">
        <v>1076</v>
      </c>
      <c r="H6" s="69">
        <v>13.491777035150999</v>
      </c>
    </row>
    <row r="7" spans="1:8">
      <c r="A7" s="18" t="s">
        <v>200</v>
      </c>
      <c r="B7" s="18">
        <v>312</v>
      </c>
      <c r="C7" s="18">
        <v>323</v>
      </c>
      <c r="D7" s="18">
        <v>346</v>
      </c>
      <c r="E7" s="18">
        <v>365</v>
      </c>
      <c r="F7" s="18">
        <v>375</v>
      </c>
      <c r="G7" s="18">
        <v>384</v>
      </c>
      <c r="H7" s="69">
        <v>17.551932520147201</v>
      </c>
    </row>
    <row r="8" spans="1:8">
      <c r="A8" s="47" t="s">
        <v>261</v>
      </c>
      <c r="B8" s="61">
        <v>2019</v>
      </c>
      <c r="C8" s="61">
        <v>20</v>
      </c>
      <c r="D8" s="61" t="s">
        <v>100</v>
      </c>
      <c r="E8" s="61" t="s">
        <v>245</v>
      </c>
      <c r="F8" s="61" t="s">
        <v>25</v>
      </c>
      <c r="G8" s="61">
        <v>2024</v>
      </c>
      <c r="H8" s="70" t="s">
        <v>975</v>
      </c>
    </row>
    <row r="9" spans="1:8">
      <c r="A9" s="18" t="s">
        <v>186</v>
      </c>
      <c r="B9" s="18">
        <v>628</v>
      </c>
      <c r="C9" s="18">
        <v>642</v>
      </c>
      <c r="D9" s="18">
        <v>695</v>
      </c>
      <c r="E9" s="18">
        <v>714</v>
      </c>
      <c r="F9" s="18">
        <v>742</v>
      </c>
      <c r="G9" s="18">
        <v>767</v>
      </c>
      <c r="H9" s="69">
        <v>15.5572933594232</v>
      </c>
    </row>
    <row r="10" spans="1:8">
      <c r="A10" s="48" t="s">
        <v>221</v>
      </c>
      <c r="B10" s="18">
        <v>137</v>
      </c>
      <c r="C10" s="18">
        <v>162</v>
      </c>
      <c r="D10" s="18">
        <v>175</v>
      </c>
      <c r="E10" s="18">
        <v>191</v>
      </c>
      <c r="F10" s="18">
        <v>204</v>
      </c>
      <c r="G10" s="18">
        <v>215</v>
      </c>
      <c r="H10" s="69">
        <v>45.633973742916403</v>
      </c>
    </row>
    <row r="11" spans="1:8">
      <c r="A11" s="18" t="s">
        <v>188</v>
      </c>
      <c r="B11" s="18">
        <v>25</v>
      </c>
      <c r="C11" s="18">
        <v>21</v>
      </c>
      <c r="D11" s="18">
        <v>21</v>
      </c>
      <c r="E11" s="18">
        <v>23</v>
      </c>
      <c r="F11" s="18">
        <v>26</v>
      </c>
      <c r="G11" s="18">
        <v>29</v>
      </c>
      <c r="H11" s="69">
        <v>1.71533617103299</v>
      </c>
    </row>
    <row r="12" spans="1:8">
      <c r="A12" s="68" t="s">
        <v>258</v>
      </c>
      <c r="B12" s="68">
        <v>952</v>
      </c>
      <c r="C12" s="68">
        <v>992</v>
      </c>
      <c r="D12" s="68">
        <v>1031</v>
      </c>
      <c r="E12" s="68">
        <v>1068</v>
      </c>
      <c r="F12" s="18">
        <v>1096</v>
      </c>
      <c r="G12" s="18">
        <v>1135</v>
      </c>
      <c r="H12" s="69">
        <v>12.5969703897182</v>
      </c>
    </row>
    <row r="13" spans="1:8">
      <c r="A13" s="48" t="s">
        <v>223</v>
      </c>
      <c r="B13" s="18">
        <v>67</v>
      </c>
      <c r="C13" s="18">
        <v>77</v>
      </c>
      <c r="D13" s="18">
        <v>87</v>
      </c>
      <c r="E13" s="18">
        <v>98</v>
      </c>
      <c r="F13" s="18">
        <v>106</v>
      </c>
      <c r="G13" s="18">
        <v>109</v>
      </c>
      <c r="H13" s="69">
        <v>54.733433325624198</v>
      </c>
    </row>
    <row r="14" spans="1:8">
      <c r="A14" s="48" t="s">
        <v>86</v>
      </c>
      <c r="B14" s="18">
        <v>3250</v>
      </c>
      <c r="C14" s="18">
        <v>3357</v>
      </c>
      <c r="D14" s="18">
        <v>3502</v>
      </c>
      <c r="E14" s="18">
        <v>3595</v>
      </c>
      <c r="F14" s="18">
        <v>3697</v>
      </c>
      <c r="G14" s="18">
        <v>3734</v>
      </c>
      <c r="H14" s="69">
        <v>11.254910598907999</v>
      </c>
    </row>
    <row r="15" spans="1:8">
      <c r="A15" s="18" t="s">
        <v>229</v>
      </c>
      <c r="B15" s="128">
        <v>58</v>
      </c>
      <c r="C15" s="18">
        <v>131</v>
      </c>
      <c r="D15" s="18">
        <v>166</v>
      </c>
      <c r="E15" s="18">
        <v>215</v>
      </c>
      <c r="F15" s="18">
        <v>284</v>
      </c>
      <c r="G15" s="18">
        <v>368</v>
      </c>
      <c r="H15" s="129">
        <v>378.89846605725103</v>
      </c>
    </row>
    <row r="16" spans="1:8">
      <c r="A16" s="18" t="s">
        <v>193</v>
      </c>
      <c r="B16" s="18">
        <v>377</v>
      </c>
      <c r="C16" s="18">
        <v>377</v>
      </c>
      <c r="D16" s="18">
        <v>385</v>
      </c>
      <c r="E16" s="18">
        <v>391</v>
      </c>
      <c r="F16" s="18">
        <v>402</v>
      </c>
      <c r="G16" s="18">
        <v>384</v>
      </c>
      <c r="H16" s="69">
        <v>4.2888317199430297</v>
      </c>
    </row>
    <row r="17" spans="1:8">
      <c r="A17" s="18" t="s">
        <v>194</v>
      </c>
      <c r="B17" s="18">
        <v>122</v>
      </c>
      <c r="C17" s="18">
        <v>125</v>
      </c>
      <c r="D17" s="18">
        <v>121</v>
      </c>
      <c r="E17" s="18">
        <v>128</v>
      </c>
      <c r="F17" s="18">
        <v>138</v>
      </c>
      <c r="G17" s="18">
        <v>130</v>
      </c>
      <c r="H17" s="69">
        <v>10.629858067485401</v>
      </c>
    </row>
    <row r="18" spans="1:8">
      <c r="A18" s="18" t="s">
        <v>195</v>
      </c>
      <c r="B18" s="18">
        <v>20329</v>
      </c>
      <c r="C18" s="18">
        <v>20491</v>
      </c>
      <c r="D18" s="18">
        <v>20926</v>
      </c>
      <c r="E18" s="18">
        <v>21818</v>
      </c>
      <c r="F18" s="18">
        <v>22220</v>
      </c>
      <c r="G18" s="18">
        <v>22238</v>
      </c>
      <c r="H18" s="69">
        <v>6.9008450281500604</v>
      </c>
    </row>
    <row r="19" spans="1:8">
      <c r="A19" s="18" t="s">
        <v>196</v>
      </c>
      <c r="B19" s="18">
        <v>508</v>
      </c>
      <c r="C19" s="18">
        <v>534</v>
      </c>
      <c r="D19" s="18">
        <v>549</v>
      </c>
      <c r="E19" s="18">
        <v>572</v>
      </c>
      <c r="F19" s="18">
        <v>567</v>
      </c>
      <c r="G19" s="18">
        <v>577</v>
      </c>
      <c r="H19" s="69">
        <v>9.1622418401266508</v>
      </c>
    </row>
    <row r="20" spans="1:8">
      <c r="A20" s="48" t="s">
        <v>67</v>
      </c>
      <c r="B20" s="18">
        <v>134</v>
      </c>
      <c r="C20" s="18">
        <v>135</v>
      </c>
      <c r="D20" s="18">
        <v>129</v>
      </c>
      <c r="E20" s="18">
        <v>133</v>
      </c>
      <c r="F20" s="18">
        <v>119</v>
      </c>
      <c r="G20" s="18">
        <v>112</v>
      </c>
      <c r="H20" s="69">
        <v>-13.144912425711</v>
      </c>
    </row>
    <row r="21" spans="1:8">
      <c r="A21" s="18" t="s">
        <v>199</v>
      </c>
      <c r="B21" s="18">
        <v>2527</v>
      </c>
      <c r="C21" s="18">
        <v>2573</v>
      </c>
      <c r="D21" s="18">
        <v>2634</v>
      </c>
      <c r="E21" s="18">
        <v>2813</v>
      </c>
      <c r="F21" s="18">
        <v>2947</v>
      </c>
      <c r="G21" s="18">
        <v>3000</v>
      </c>
      <c r="H21" s="69">
        <v>14.058588663980601</v>
      </c>
    </row>
    <row r="22" spans="1:8">
      <c r="A22" s="48" t="s">
        <v>225</v>
      </c>
      <c r="B22" s="18">
        <v>509</v>
      </c>
      <c r="C22" s="18">
        <v>547</v>
      </c>
      <c r="D22" s="18">
        <v>569</v>
      </c>
      <c r="E22" s="18">
        <v>600</v>
      </c>
      <c r="F22" s="18">
        <v>639</v>
      </c>
      <c r="G22" s="18">
        <v>687</v>
      </c>
      <c r="H22" s="69">
        <v>22.782416150238198</v>
      </c>
    </row>
    <row r="23" spans="1:8">
      <c r="A23" s="18" t="s">
        <v>202</v>
      </c>
      <c r="B23" s="18">
        <v>218</v>
      </c>
      <c r="C23" s="18">
        <v>226</v>
      </c>
      <c r="D23" s="18">
        <v>228</v>
      </c>
      <c r="E23" s="18">
        <v>239</v>
      </c>
      <c r="F23" s="18">
        <v>245</v>
      </c>
      <c r="G23" s="18">
        <v>245</v>
      </c>
      <c r="H23" s="69">
        <v>9.9164491968202206</v>
      </c>
    </row>
    <row r="24" spans="1:8">
      <c r="A24" s="18" t="s">
        <v>203</v>
      </c>
      <c r="B24" s="18">
        <v>13259</v>
      </c>
      <c r="C24" s="18">
        <v>13388</v>
      </c>
      <c r="D24" s="18">
        <v>13806</v>
      </c>
      <c r="E24" s="18">
        <v>14166</v>
      </c>
      <c r="F24" s="18">
        <v>14321</v>
      </c>
      <c r="G24" s="18">
        <v>14585</v>
      </c>
      <c r="H24" s="69">
        <v>5.6369062309899496</v>
      </c>
    </row>
    <row r="25" spans="1:8">
      <c r="A25" s="18" t="s">
        <v>981</v>
      </c>
      <c r="B25" s="108" t="s">
        <v>980</v>
      </c>
      <c r="C25" s="108" t="s">
        <v>980</v>
      </c>
      <c r="D25" s="108" t="s">
        <v>980</v>
      </c>
      <c r="E25" s="108" t="s">
        <v>980</v>
      </c>
      <c r="F25" s="18">
        <v>3627</v>
      </c>
      <c r="G25" s="18">
        <v>11142</v>
      </c>
      <c r="H25" s="108" t="s">
        <v>980</v>
      </c>
    </row>
    <row r="26" spans="1:8">
      <c r="A26" s="47" t="s">
        <v>262</v>
      </c>
      <c r="B26" s="135">
        <v>2019</v>
      </c>
      <c r="C26" s="135">
        <v>2020</v>
      </c>
      <c r="D26" s="135">
        <v>2021</v>
      </c>
      <c r="E26" s="135">
        <v>2022</v>
      </c>
      <c r="F26" s="135" t="s">
        <v>25</v>
      </c>
      <c r="G26" s="135">
        <v>2024</v>
      </c>
      <c r="H26" s="145" t="s">
        <v>975</v>
      </c>
    </row>
    <row r="27" spans="1:8">
      <c r="A27" s="18" t="s">
        <v>197</v>
      </c>
      <c r="B27" s="18">
        <v>686</v>
      </c>
      <c r="C27" s="18">
        <v>641</v>
      </c>
      <c r="D27" s="18">
        <v>654</v>
      </c>
      <c r="E27" s="18">
        <v>670</v>
      </c>
      <c r="F27" s="18">
        <v>660</v>
      </c>
      <c r="G27" s="18">
        <v>645</v>
      </c>
      <c r="H27" s="69">
        <v>-5.9036192631731002</v>
      </c>
    </row>
    <row r="28" spans="1:8">
      <c r="A28" s="47" t="s">
        <v>263</v>
      </c>
      <c r="B28" s="135">
        <v>2019</v>
      </c>
      <c r="C28" s="135">
        <v>2020</v>
      </c>
      <c r="D28" s="135">
        <v>2021</v>
      </c>
      <c r="E28" s="135">
        <v>2022</v>
      </c>
      <c r="F28" s="135" t="s">
        <v>25</v>
      </c>
      <c r="G28" s="135">
        <v>2024</v>
      </c>
      <c r="H28" s="145" t="s">
        <v>975</v>
      </c>
    </row>
    <row r="29" spans="1:8">
      <c r="A29" s="18" t="s">
        <v>204</v>
      </c>
      <c r="B29" s="18">
        <v>176</v>
      </c>
      <c r="C29" s="18">
        <v>189</v>
      </c>
      <c r="D29" s="18">
        <v>200</v>
      </c>
      <c r="E29" s="18">
        <v>198</v>
      </c>
      <c r="F29" s="18">
        <v>191</v>
      </c>
      <c r="G29" s="18">
        <v>189</v>
      </c>
      <c r="H29" s="69">
        <v>6.1387085263729304</v>
      </c>
    </row>
    <row r="30" spans="1:8">
      <c r="A30" s="18" t="s">
        <v>205</v>
      </c>
      <c r="B30" s="18">
        <v>3323</v>
      </c>
      <c r="C30" s="18">
        <v>3294</v>
      </c>
      <c r="D30" s="18">
        <v>3287</v>
      </c>
      <c r="E30" s="18">
        <v>3343</v>
      </c>
      <c r="F30" s="18">
        <v>3361</v>
      </c>
      <c r="G30" s="18">
        <v>3336</v>
      </c>
      <c r="H30" s="69">
        <v>-1.0783684602532</v>
      </c>
    </row>
    <row r="31" spans="1:8">
      <c r="A31" s="24" t="s">
        <v>235</v>
      </c>
    </row>
    <row r="32" spans="1:8">
      <c r="A32" s="24" t="s">
        <v>264</v>
      </c>
    </row>
    <row r="33" spans="1:1">
      <c r="A33" s="24" t="s">
        <v>62</v>
      </c>
    </row>
    <row r="34" spans="1:1">
      <c r="A34" s="24" t="s">
        <v>244</v>
      </c>
    </row>
    <row r="35" spans="1:1">
      <c r="A35" s="24" t="s">
        <v>63</v>
      </c>
    </row>
    <row r="36" spans="1:1">
      <c r="A36" s="24" t="s">
        <v>60</v>
      </c>
    </row>
    <row r="37" spans="1:1">
      <c r="A37" s="53" t="s">
        <v>1007</v>
      </c>
    </row>
    <row r="38" spans="1:1">
      <c r="A38" s="16" t="s">
        <v>1003</v>
      </c>
    </row>
  </sheetData>
  <phoneticPr fontId="74" type="noConversion"/>
  <pageMargins left="0.7" right="0.7" top="0.75" bottom="0.75" header="0.3" footer="0.3"/>
  <drawing r:id="rId1"/>
  <tableParts count="1">
    <tablePart r:id="rId2"/>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08E14-766E-45CF-9559-A70010967978}">
  <dimension ref="A1:W38"/>
  <sheetViews>
    <sheetView zoomScaleNormal="100" workbookViewId="0"/>
  </sheetViews>
  <sheetFormatPr defaultColWidth="9.33203125" defaultRowHeight="13.5"/>
  <cols>
    <col min="1" max="1" width="48.83203125" style="16" customWidth="1"/>
    <col min="2" max="2" width="40.1640625" style="16" bestFit="1" customWidth="1"/>
    <col min="3" max="3" width="39.33203125" style="16" bestFit="1" customWidth="1"/>
    <col min="4" max="4" width="13.33203125" style="16" customWidth="1"/>
    <col min="5" max="5" width="29.6640625" style="16" bestFit="1" customWidth="1"/>
    <col min="6" max="7" width="13.33203125" style="16" customWidth="1"/>
    <col min="8" max="8" width="13.83203125" style="16" bestFit="1" customWidth="1"/>
    <col min="9" max="11" width="12.6640625" style="16" bestFit="1" customWidth="1"/>
    <col min="12" max="12" width="13.83203125" style="16" bestFit="1" customWidth="1"/>
    <col min="13" max="14" width="12.6640625" style="16" bestFit="1" customWidth="1"/>
    <col min="15" max="15" width="11.6640625" style="16" bestFit="1" customWidth="1"/>
    <col min="16" max="16" width="13.83203125" style="16" bestFit="1" customWidth="1"/>
    <col min="17" max="18" width="12.6640625" style="16" bestFit="1" customWidth="1"/>
    <col min="19" max="19" width="11.6640625" style="16" bestFit="1" customWidth="1"/>
    <col min="20" max="20" width="14.83203125" style="16" bestFit="1" customWidth="1"/>
    <col min="21" max="23" width="12.6640625" style="16" bestFit="1" customWidth="1"/>
    <col min="24" max="16384" width="9.33203125" style="16"/>
  </cols>
  <sheetData>
    <row r="1" spans="1:23">
      <c r="A1" s="44" t="s">
        <v>898</v>
      </c>
    </row>
    <row r="2" spans="1:23" ht="17.25" customHeight="1">
      <c r="A2" s="17" t="s">
        <v>1064</v>
      </c>
      <c r="B2" s="17"/>
      <c r="C2" s="17"/>
      <c r="D2" s="17"/>
      <c r="E2" s="17"/>
      <c r="F2" s="17"/>
      <c r="G2" s="17"/>
    </row>
    <row r="3" spans="1:23" ht="17.25" customHeight="1">
      <c r="A3" s="45" t="s">
        <v>1017</v>
      </c>
      <c r="B3" s="46"/>
      <c r="C3" s="46"/>
      <c r="D3" s="46"/>
      <c r="E3" s="46"/>
      <c r="F3" s="46"/>
      <c r="G3" s="46"/>
    </row>
    <row r="4" spans="1:23" ht="101.25">
      <c r="A4" s="23" t="s">
        <v>26</v>
      </c>
      <c r="B4" s="112" t="s">
        <v>185</v>
      </c>
      <c r="C4" s="112" t="s">
        <v>186</v>
      </c>
      <c r="D4" s="112" t="s">
        <v>187</v>
      </c>
      <c r="E4" s="111" t="s">
        <v>289</v>
      </c>
      <c r="F4" s="111" t="s">
        <v>188</v>
      </c>
      <c r="G4" s="111" t="s">
        <v>223</v>
      </c>
      <c r="H4" s="111" t="s">
        <v>86</v>
      </c>
      <c r="I4" s="111" t="s">
        <v>229</v>
      </c>
      <c r="J4" s="111" t="s">
        <v>193</v>
      </c>
      <c r="K4" s="111" t="s">
        <v>194</v>
      </c>
      <c r="L4" s="111" t="s">
        <v>195</v>
      </c>
      <c r="M4" s="111" t="s">
        <v>196</v>
      </c>
      <c r="N4" s="111" t="s">
        <v>197</v>
      </c>
      <c r="O4" s="115" t="s">
        <v>67</v>
      </c>
      <c r="P4" s="111" t="s">
        <v>199</v>
      </c>
      <c r="Q4" s="111" t="s">
        <v>200</v>
      </c>
      <c r="R4" s="111" t="s">
        <v>225</v>
      </c>
      <c r="S4" s="111" t="s">
        <v>202</v>
      </c>
      <c r="T4" s="111" t="s">
        <v>203</v>
      </c>
      <c r="U4" s="111" t="s">
        <v>204</v>
      </c>
      <c r="V4" s="111" t="s">
        <v>205</v>
      </c>
      <c r="W4" s="111" t="s">
        <v>981</v>
      </c>
    </row>
    <row r="5" spans="1:23">
      <c r="A5" s="60" t="s">
        <v>267</v>
      </c>
      <c r="B5" s="69">
        <v>53.44585206</v>
      </c>
      <c r="C5" s="69">
        <v>67.825719269999993</v>
      </c>
      <c r="D5" s="69">
        <v>11.6098078</v>
      </c>
      <c r="E5" s="69">
        <v>67.255412919999998</v>
      </c>
      <c r="F5" s="69">
        <v>84.242394860000005</v>
      </c>
      <c r="G5" s="69">
        <v>15.3982714</v>
      </c>
      <c r="H5" s="69">
        <v>129.90763889999999</v>
      </c>
      <c r="I5" s="69">
        <v>20.693973209999999</v>
      </c>
      <c r="J5" s="69">
        <v>11.52833547</v>
      </c>
      <c r="K5" s="69">
        <v>25.989675009999999</v>
      </c>
      <c r="L5" s="69">
        <v>461.37783569999999</v>
      </c>
      <c r="M5" s="69">
        <v>21.10133488</v>
      </c>
      <c r="N5" s="69">
        <v>29.900347109999998</v>
      </c>
      <c r="O5" s="69">
        <v>2.5256423990000001</v>
      </c>
      <c r="P5" s="69">
        <v>133.94051949999999</v>
      </c>
      <c r="Q5" s="69">
        <v>36.377397780000003</v>
      </c>
      <c r="R5" s="69">
        <v>28.230164240000001</v>
      </c>
      <c r="S5" s="69">
        <v>4.3587699469999999</v>
      </c>
      <c r="T5" s="69">
        <v>961.12914139999998</v>
      </c>
      <c r="U5" s="69">
        <v>30.959487469999999</v>
      </c>
      <c r="V5" s="69">
        <v>88.60116481</v>
      </c>
      <c r="W5" s="69">
        <v>248.73504019999999</v>
      </c>
    </row>
    <row r="6" spans="1:23">
      <c r="A6" s="60" t="s">
        <v>268</v>
      </c>
      <c r="B6" s="69">
        <v>53.387511770000003</v>
      </c>
      <c r="C6" s="69">
        <v>59.072293119999998</v>
      </c>
      <c r="D6" s="69">
        <v>10.133740660000001</v>
      </c>
      <c r="E6" s="116">
        <v>100.5959134</v>
      </c>
      <c r="F6" s="116">
        <v>89.720679500000003</v>
      </c>
      <c r="G6" s="116">
        <v>22.491960980000002</v>
      </c>
      <c r="H6" s="116">
        <v>139.15356080000001</v>
      </c>
      <c r="I6" s="116">
        <v>22.491960980000002</v>
      </c>
      <c r="J6" s="116">
        <v>6.920603378</v>
      </c>
      <c r="K6" s="116">
        <v>28.423906729999999</v>
      </c>
      <c r="L6" s="116">
        <v>550.92946180000001</v>
      </c>
      <c r="M6" s="116">
        <v>13.84120676</v>
      </c>
      <c r="N6" s="116">
        <v>20.020316909999998</v>
      </c>
      <c r="O6" s="116">
        <v>1.730150844</v>
      </c>
      <c r="P6" s="116">
        <v>142.36669810000001</v>
      </c>
      <c r="Q6" s="116">
        <v>50.174374489999998</v>
      </c>
      <c r="R6" s="116">
        <v>37.816154169999997</v>
      </c>
      <c r="S6" s="116">
        <v>9.6394118479999999</v>
      </c>
      <c r="T6" s="116">
        <v>1142.8882149999999</v>
      </c>
      <c r="U6" s="69">
        <v>34.850181300000003</v>
      </c>
      <c r="V6" s="69">
        <v>81.811418500000002</v>
      </c>
      <c r="W6" s="69">
        <v>300.30475369999999</v>
      </c>
    </row>
    <row r="7" spans="1:23">
      <c r="A7" s="60" t="s">
        <v>269</v>
      </c>
      <c r="B7" s="69">
        <v>35.105847439999998</v>
      </c>
      <c r="C7" s="69">
        <v>88.426993080000003</v>
      </c>
      <c r="D7" s="69">
        <v>10.59799168</v>
      </c>
      <c r="E7" s="69">
        <v>43.71671568</v>
      </c>
      <c r="F7" s="69">
        <v>70.874069359999993</v>
      </c>
      <c r="G7" s="69">
        <v>17.884110960000001</v>
      </c>
      <c r="H7" s="69">
        <v>115.2531595</v>
      </c>
      <c r="I7" s="69">
        <v>27.81972816</v>
      </c>
      <c r="J7" s="69">
        <v>6.9549320400000001</v>
      </c>
      <c r="K7" s="69">
        <v>14.572238560000001</v>
      </c>
      <c r="L7" s="69">
        <v>382.19007499999998</v>
      </c>
      <c r="M7" s="69">
        <v>8.6108682400000003</v>
      </c>
      <c r="N7" s="69">
        <v>19.871234399999999</v>
      </c>
      <c r="O7" s="69">
        <v>2.9806851600000002</v>
      </c>
      <c r="P7" s="69">
        <v>61.269639400000003</v>
      </c>
      <c r="Q7" s="69">
        <v>36.09940916</v>
      </c>
      <c r="R7" s="69">
        <v>19.871234399999999</v>
      </c>
      <c r="S7" s="69">
        <v>3.6430596400000002</v>
      </c>
      <c r="T7" s="69">
        <v>1034.9601250000001</v>
      </c>
      <c r="U7" s="69">
        <v>28.482102640000001</v>
      </c>
      <c r="V7" s="69">
        <v>77.166626919999999</v>
      </c>
      <c r="W7" s="69">
        <v>332.51198900000003</v>
      </c>
    </row>
    <row r="8" spans="1:23">
      <c r="A8" s="60" t="s">
        <v>270</v>
      </c>
      <c r="B8" s="69">
        <v>26.678071899999999</v>
      </c>
      <c r="C8" s="116">
        <v>156.469009</v>
      </c>
      <c r="D8" s="116">
        <v>9.9513442780000005</v>
      </c>
      <c r="E8" s="116">
        <v>100.99555789999999</v>
      </c>
      <c r="F8" s="116">
        <v>62.460565150000001</v>
      </c>
      <c r="G8" s="116">
        <v>16.09153543</v>
      </c>
      <c r="H8" s="116">
        <v>145.6707418</v>
      </c>
      <c r="I8" s="116">
        <v>22.655188039999999</v>
      </c>
      <c r="J8" s="116">
        <v>4.0228838570000001</v>
      </c>
      <c r="K8" s="116">
        <v>26.889802620000001</v>
      </c>
      <c r="L8" s="116">
        <v>487.82760039999999</v>
      </c>
      <c r="M8" s="116">
        <v>6.3519218799999999</v>
      </c>
      <c r="N8" s="116">
        <v>25.40768752</v>
      </c>
      <c r="O8" s="116">
        <v>4.6580760449999996</v>
      </c>
      <c r="P8" s="116">
        <v>80.8811386</v>
      </c>
      <c r="Q8" s="116">
        <v>41.710953680000003</v>
      </c>
      <c r="R8" s="116">
        <v>16.514996889999999</v>
      </c>
      <c r="S8" s="116">
        <v>4.6580760449999996</v>
      </c>
      <c r="T8" s="116">
        <v>1126.8309409999999</v>
      </c>
      <c r="U8" s="116">
        <v>35.359031799999997</v>
      </c>
      <c r="V8" s="116">
        <v>64.154410990000002</v>
      </c>
      <c r="W8" s="116">
        <v>221.04688139999999</v>
      </c>
    </row>
    <row r="9" spans="1:23">
      <c r="A9" s="60" t="s">
        <v>271</v>
      </c>
      <c r="B9" s="69">
        <v>28.46639339</v>
      </c>
      <c r="C9" s="69">
        <v>150.1941137</v>
      </c>
      <c r="D9" s="69">
        <v>8.6754722710000003</v>
      </c>
      <c r="E9" s="69">
        <v>97.870171560000003</v>
      </c>
      <c r="F9" s="69">
        <v>80.519227020000002</v>
      </c>
      <c r="G9" s="69">
        <v>10.30212332</v>
      </c>
      <c r="H9" s="69">
        <v>122.54104580000001</v>
      </c>
      <c r="I9" s="69">
        <v>19.519812609999999</v>
      </c>
      <c r="J9" s="69">
        <v>2.7110850850000001</v>
      </c>
      <c r="K9" s="69">
        <v>16.537619020000001</v>
      </c>
      <c r="L9" s="69">
        <v>382.26299690000002</v>
      </c>
      <c r="M9" s="69">
        <v>4.3377361360000002</v>
      </c>
      <c r="N9" s="69">
        <v>23.857548749999999</v>
      </c>
      <c r="O9" s="69">
        <v>8.1332552539999998</v>
      </c>
      <c r="P9" s="69">
        <v>56.119461250000001</v>
      </c>
      <c r="Q9" s="69">
        <v>38.76851671</v>
      </c>
      <c r="R9" s="69">
        <v>34.972997589999999</v>
      </c>
      <c r="S9" s="69">
        <v>3.5244106099999999</v>
      </c>
      <c r="T9" s="69">
        <v>1205.619537</v>
      </c>
      <c r="U9" s="69">
        <v>50.155074069999998</v>
      </c>
      <c r="V9" s="69">
        <v>74.825948339999997</v>
      </c>
      <c r="W9" s="69">
        <v>238.84659600000001</v>
      </c>
    </row>
    <row r="10" spans="1:23">
      <c r="A10" s="60" t="s">
        <v>272</v>
      </c>
      <c r="B10" s="69">
        <v>19.63807036</v>
      </c>
      <c r="C10" s="69">
        <v>74.624667380000005</v>
      </c>
      <c r="D10" s="69">
        <v>9.8190351820000004</v>
      </c>
      <c r="E10" s="69">
        <v>61.859921640000003</v>
      </c>
      <c r="F10" s="69">
        <v>60.878018130000001</v>
      </c>
      <c r="G10" s="69">
        <v>10.30998694</v>
      </c>
      <c r="H10" s="69">
        <v>101.1360624</v>
      </c>
      <c r="I10" s="69">
        <v>16.692359809999999</v>
      </c>
      <c r="J10" s="69">
        <v>1.963807036</v>
      </c>
      <c r="K10" s="69">
        <v>10.8009387</v>
      </c>
      <c r="L10" s="69">
        <v>342.68432780000001</v>
      </c>
      <c r="M10" s="69">
        <v>3.4366623139999999</v>
      </c>
      <c r="N10" s="69">
        <v>23.07473268</v>
      </c>
      <c r="O10" s="69">
        <v>3.4366623139999999</v>
      </c>
      <c r="P10" s="69">
        <v>62.350873399999998</v>
      </c>
      <c r="Q10" s="69">
        <v>47.622320629999997</v>
      </c>
      <c r="R10" s="69">
        <v>23.07473268</v>
      </c>
      <c r="S10" s="69">
        <v>3.927614073</v>
      </c>
      <c r="T10" s="69">
        <v>1181.229932</v>
      </c>
      <c r="U10" s="69">
        <v>32.893767859999997</v>
      </c>
      <c r="V10" s="69">
        <v>76.097522659999996</v>
      </c>
      <c r="W10" s="69">
        <v>235.65684440000001</v>
      </c>
    </row>
    <row r="11" spans="1:23">
      <c r="A11" s="60" t="s">
        <v>273</v>
      </c>
      <c r="B11" s="69">
        <v>15.810789440000001</v>
      </c>
      <c r="C11" s="117">
        <v>85.135020089999998</v>
      </c>
      <c r="D11" s="117">
        <v>10.5405263</v>
      </c>
      <c r="E11" s="117">
        <v>74.189088929999997</v>
      </c>
      <c r="F11" s="117">
        <v>68.513420929999995</v>
      </c>
      <c r="G11" s="117">
        <v>10.135121440000001</v>
      </c>
      <c r="H11" s="117">
        <v>124.8646961</v>
      </c>
      <c r="I11" s="117">
        <v>24.729696310000001</v>
      </c>
      <c r="J11" s="117">
        <v>6.0810728630000002</v>
      </c>
      <c r="K11" s="117">
        <v>11.351336010000001</v>
      </c>
      <c r="L11" s="117">
        <v>373.78327869999998</v>
      </c>
      <c r="M11" s="117">
        <v>6.0810728630000002</v>
      </c>
      <c r="N11" s="117">
        <v>36.486437180000003</v>
      </c>
      <c r="O11" s="117">
        <v>5.2702631479999997</v>
      </c>
      <c r="P11" s="117">
        <v>56.756680060000001</v>
      </c>
      <c r="Q11" s="117">
        <v>66.080991780000005</v>
      </c>
      <c r="R11" s="117">
        <v>18.648623449999999</v>
      </c>
      <c r="S11" s="117">
        <v>4.0540485759999996</v>
      </c>
      <c r="T11" s="117">
        <v>1182.1605649999999</v>
      </c>
      <c r="U11" s="117">
        <v>32.83779346</v>
      </c>
      <c r="V11" s="117">
        <v>73.378279219999996</v>
      </c>
      <c r="W11" s="117">
        <v>261.08072829999998</v>
      </c>
    </row>
    <row r="12" spans="1:23">
      <c r="A12" s="60" t="s">
        <v>274</v>
      </c>
      <c r="B12" s="69">
        <v>13.10852218</v>
      </c>
      <c r="C12" s="116">
        <v>122.8923954</v>
      </c>
      <c r="D12" s="116">
        <v>16.38565272</v>
      </c>
      <c r="E12" s="116">
        <v>70.458306710000002</v>
      </c>
      <c r="F12" s="116">
        <v>96.675351059999997</v>
      </c>
      <c r="G12" s="116">
        <v>14.74708745</v>
      </c>
      <c r="H12" s="116">
        <v>137.63948289999999</v>
      </c>
      <c r="I12" s="116">
        <v>19.662783269999998</v>
      </c>
      <c r="J12" s="116">
        <v>0</v>
      </c>
      <c r="K12" s="116">
        <v>31.132740170000002</v>
      </c>
      <c r="L12" s="116">
        <v>504.6781039</v>
      </c>
      <c r="M12" s="116">
        <v>18.02421799</v>
      </c>
      <c r="N12" s="116">
        <v>13.10852218</v>
      </c>
      <c r="O12" s="116">
        <v>3.2771305439999998</v>
      </c>
      <c r="P12" s="116">
        <v>78.65113307</v>
      </c>
      <c r="Q12" s="116">
        <v>60.626915070000003</v>
      </c>
      <c r="R12" s="116">
        <v>13.10852218</v>
      </c>
      <c r="S12" s="116">
        <v>1.6385652719999999</v>
      </c>
      <c r="T12" s="116">
        <v>1219.0925629999999</v>
      </c>
      <c r="U12" s="116">
        <v>21.301348539999999</v>
      </c>
      <c r="V12" s="69">
        <v>80.289698340000001</v>
      </c>
      <c r="W12" s="69">
        <v>319.5202281</v>
      </c>
    </row>
    <row r="13" spans="1:23">
      <c r="A13" s="60" t="s">
        <v>275</v>
      </c>
      <c r="B13" s="69">
        <v>29.75191963</v>
      </c>
      <c r="C13" s="69">
        <v>78.494426259999997</v>
      </c>
      <c r="D13" s="69">
        <v>7.5962348000000004</v>
      </c>
      <c r="E13" s="69">
        <v>81.659524099999999</v>
      </c>
      <c r="F13" s="69">
        <v>86.090661060000002</v>
      </c>
      <c r="G13" s="69">
        <v>10.76133263</v>
      </c>
      <c r="H13" s="69">
        <v>108.24634589999999</v>
      </c>
      <c r="I13" s="69">
        <v>20.889645699999999</v>
      </c>
      <c r="J13" s="69">
        <v>1.266039133</v>
      </c>
      <c r="K13" s="69">
        <v>14.559450030000001</v>
      </c>
      <c r="L13" s="69">
        <v>362.72021169999999</v>
      </c>
      <c r="M13" s="69">
        <v>5.0641565330000002</v>
      </c>
      <c r="N13" s="69">
        <v>18.35756743</v>
      </c>
      <c r="O13" s="69">
        <v>5.6971761000000001</v>
      </c>
      <c r="P13" s="69">
        <v>48.109487059999999</v>
      </c>
      <c r="Q13" s="69">
        <v>37.981174000000003</v>
      </c>
      <c r="R13" s="69">
        <v>20.889645699999999</v>
      </c>
      <c r="S13" s="69">
        <v>1.8990587000000001</v>
      </c>
      <c r="T13" s="69">
        <v>1374.9184990000001</v>
      </c>
      <c r="U13" s="69">
        <v>46.843447930000004</v>
      </c>
      <c r="V13" s="69">
        <v>81.659524099999999</v>
      </c>
      <c r="W13" s="69">
        <v>286.12484410000002</v>
      </c>
    </row>
    <row r="14" spans="1:23">
      <c r="A14" s="60" t="s">
        <v>276</v>
      </c>
      <c r="B14" s="69">
        <v>32.353787259999997</v>
      </c>
      <c r="C14" s="69">
        <v>82.642826150000005</v>
      </c>
      <c r="D14" s="69">
        <v>11.675497139999999</v>
      </c>
      <c r="E14" s="69">
        <v>79.266778779999996</v>
      </c>
      <c r="F14" s="69">
        <v>64.988911790000003</v>
      </c>
      <c r="G14" s="69">
        <v>12.449174660000001</v>
      </c>
      <c r="H14" s="69">
        <v>139.89496270000001</v>
      </c>
      <c r="I14" s="116">
        <v>35.026491419999999</v>
      </c>
      <c r="J14" s="69">
        <v>5.6267456100000004</v>
      </c>
      <c r="K14" s="69">
        <v>18.075920270000001</v>
      </c>
      <c r="L14" s="69">
        <v>447.53727889999999</v>
      </c>
      <c r="M14" s="69">
        <v>5.978417211</v>
      </c>
      <c r="N14" s="69">
        <v>21.10029604</v>
      </c>
      <c r="O14" s="69">
        <v>7.0334320000000006E-2</v>
      </c>
      <c r="P14" s="69">
        <v>101.42208960000001</v>
      </c>
      <c r="Q14" s="69">
        <v>43.185272560000001</v>
      </c>
      <c r="R14" s="69">
        <v>28.555733969999999</v>
      </c>
      <c r="S14" s="69">
        <v>6.0487515309999997</v>
      </c>
      <c r="T14" s="69">
        <v>1064.2989319999999</v>
      </c>
      <c r="U14" s="69">
        <v>38.472873110000002</v>
      </c>
      <c r="V14" s="69">
        <v>83.275835029999996</v>
      </c>
      <c r="W14" s="69">
        <v>267.34075080000002</v>
      </c>
    </row>
    <row r="15" spans="1:23">
      <c r="A15" s="60" t="s">
        <v>277</v>
      </c>
      <c r="B15" s="69">
        <v>33.45493475</v>
      </c>
      <c r="C15" s="69">
        <v>79.710018439999999</v>
      </c>
      <c r="D15" s="69">
        <v>11.63649904</v>
      </c>
      <c r="E15" s="69">
        <v>56.437020359999998</v>
      </c>
      <c r="F15" s="69">
        <v>85.819180439999997</v>
      </c>
      <c r="G15" s="69">
        <v>12.800148950000001</v>
      </c>
      <c r="H15" s="69">
        <v>116.94681540000001</v>
      </c>
      <c r="I15" s="69">
        <v>25.018472939999999</v>
      </c>
      <c r="J15" s="69">
        <v>7.8546368539999998</v>
      </c>
      <c r="K15" s="69">
        <v>24.145735510000002</v>
      </c>
      <c r="L15" s="69">
        <v>381.96808110000001</v>
      </c>
      <c r="M15" s="69">
        <v>6.1091619980000003</v>
      </c>
      <c r="N15" s="69">
        <v>20.654785799999999</v>
      </c>
      <c r="O15" s="69">
        <v>0.87273742799999998</v>
      </c>
      <c r="P15" s="69">
        <v>77.091806160000004</v>
      </c>
      <c r="Q15" s="69">
        <v>43.636871409999998</v>
      </c>
      <c r="R15" s="69">
        <v>20.945698279999998</v>
      </c>
      <c r="S15" s="69">
        <v>2.036387333</v>
      </c>
      <c r="T15" s="69">
        <v>1048.739476</v>
      </c>
      <c r="U15" s="69">
        <v>35.2004096</v>
      </c>
      <c r="V15" s="69">
        <v>73.019031490000003</v>
      </c>
      <c r="W15" s="69">
        <v>255.71206649999999</v>
      </c>
    </row>
    <row r="16" spans="1:23">
      <c r="A16" s="60" t="s">
        <v>278</v>
      </c>
      <c r="B16" s="69">
        <v>36.95495683</v>
      </c>
      <c r="C16" s="69">
        <v>96.263984030000003</v>
      </c>
      <c r="D16" s="69">
        <v>14.431108719999999</v>
      </c>
      <c r="E16" s="69">
        <v>73.853321080000001</v>
      </c>
      <c r="F16" s="69">
        <v>82.00265306</v>
      </c>
      <c r="G16" s="69">
        <v>15.5063678</v>
      </c>
      <c r="H16" s="69">
        <v>140.802347</v>
      </c>
      <c r="I16" s="69">
        <v>29.711106180000002</v>
      </c>
      <c r="J16" s="69">
        <v>3.0559994929999998</v>
      </c>
      <c r="K16" s="69">
        <v>19.354663460000001</v>
      </c>
      <c r="L16" s="69">
        <v>436.78155720000001</v>
      </c>
      <c r="M16" s="69">
        <v>5.1499250710000002</v>
      </c>
      <c r="N16" s="69">
        <v>23.655699779999999</v>
      </c>
      <c r="O16" s="69">
        <v>2.7730365770000001</v>
      </c>
      <c r="P16" s="69">
        <v>105.82813059999999</v>
      </c>
      <c r="Q16" s="69">
        <v>45.160881400000001</v>
      </c>
      <c r="R16" s="69">
        <v>23.599107199999999</v>
      </c>
      <c r="S16" s="69">
        <v>5.0933324879999997</v>
      </c>
      <c r="T16" s="69">
        <v>1116.6282590000001</v>
      </c>
      <c r="U16" s="69">
        <v>39.33184533</v>
      </c>
      <c r="V16" s="69">
        <v>85.002059970000005</v>
      </c>
      <c r="W16" s="69">
        <v>241.9898858</v>
      </c>
    </row>
    <row r="17" spans="1:23">
      <c r="A17" s="60" t="s">
        <v>279</v>
      </c>
      <c r="B17" s="69">
        <v>23.629156259999998</v>
      </c>
      <c r="C17" s="69">
        <v>92.400581209999999</v>
      </c>
      <c r="D17" s="69">
        <v>11.63824114</v>
      </c>
      <c r="E17" s="69">
        <v>96.279994919999993</v>
      </c>
      <c r="F17" s="69">
        <v>73.003512630000003</v>
      </c>
      <c r="G17" s="69">
        <v>9.8748712740000002</v>
      </c>
      <c r="H17" s="69">
        <v>127.6679786</v>
      </c>
      <c r="I17" s="69">
        <v>30.329961770000001</v>
      </c>
      <c r="J17" s="69">
        <v>5.2901096110000001</v>
      </c>
      <c r="K17" s="69">
        <v>11.28556717</v>
      </c>
      <c r="L17" s="69">
        <v>357.9640837</v>
      </c>
      <c r="M17" s="69">
        <v>4.9374356370000001</v>
      </c>
      <c r="N17" s="69">
        <v>19.0443946</v>
      </c>
      <c r="O17" s="69">
        <v>2.8213917930000001</v>
      </c>
      <c r="P17" s="69">
        <v>68.771424940000003</v>
      </c>
      <c r="Q17" s="69">
        <v>52.195748160000001</v>
      </c>
      <c r="R17" s="69">
        <v>37.030767279999999</v>
      </c>
      <c r="S17" s="69">
        <v>2.8213917930000001</v>
      </c>
      <c r="T17" s="69">
        <v>1195.5647719999999</v>
      </c>
      <c r="U17" s="69">
        <v>64.186663280000005</v>
      </c>
      <c r="V17" s="69">
        <v>76.530252369999999</v>
      </c>
      <c r="W17" s="69">
        <v>292.0140505</v>
      </c>
    </row>
    <row r="18" spans="1:23">
      <c r="A18" s="60" t="s">
        <v>280</v>
      </c>
      <c r="B18" s="69">
        <v>30.507990499999998</v>
      </c>
      <c r="C18" s="69">
        <v>153.83816479999999</v>
      </c>
      <c r="D18" s="69">
        <v>16.55220761</v>
      </c>
      <c r="E18" s="69">
        <v>115.5409002</v>
      </c>
      <c r="F18" s="69">
        <v>91.523971489999994</v>
      </c>
      <c r="G18" s="69">
        <v>9.7365927120000002</v>
      </c>
      <c r="H18" s="69">
        <v>125.2774929</v>
      </c>
      <c r="I18" s="69">
        <v>40.893689389999999</v>
      </c>
      <c r="J18" s="69">
        <v>2.920977814</v>
      </c>
      <c r="K18" s="69">
        <v>16.227654520000002</v>
      </c>
      <c r="L18" s="69">
        <v>432.30471640000002</v>
      </c>
      <c r="M18" s="69">
        <v>6.8156148979999998</v>
      </c>
      <c r="N18" s="69">
        <v>18.174973059999999</v>
      </c>
      <c r="O18" s="69">
        <v>3.570083994</v>
      </c>
      <c r="P18" s="69">
        <v>98.339586389999994</v>
      </c>
      <c r="Q18" s="69">
        <v>41.867348659999998</v>
      </c>
      <c r="R18" s="69">
        <v>40.569136299999997</v>
      </c>
      <c r="S18" s="69">
        <v>5.5174025369999997</v>
      </c>
      <c r="T18" s="69">
        <v>1303.7297639999999</v>
      </c>
      <c r="U18" s="69">
        <v>45.437432659999999</v>
      </c>
      <c r="V18" s="69">
        <v>76.919082419999995</v>
      </c>
      <c r="W18" s="69">
        <v>276.19467989999998</v>
      </c>
    </row>
    <row r="19" spans="1:23">
      <c r="A19" s="60" t="s">
        <v>281</v>
      </c>
      <c r="B19" s="69">
        <v>23.503185389999999</v>
      </c>
      <c r="C19" s="69">
        <v>85.822237569999999</v>
      </c>
      <c r="D19" s="69">
        <v>10.68326609</v>
      </c>
      <c r="E19" s="69">
        <v>61.60683444</v>
      </c>
      <c r="F19" s="69">
        <v>78.700060179999994</v>
      </c>
      <c r="G19" s="69">
        <v>13.53213704</v>
      </c>
      <c r="H19" s="69">
        <v>136.0335882</v>
      </c>
      <c r="I19" s="69">
        <v>27.064274090000001</v>
      </c>
      <c r="J19" s="69">
        <v>4.985524174</v>
      </c>
      <c r="K19" s="69">
        <v>20.65431444</v>
      </c>
      <c r="L19" s="69">
        <v>352.19167199999998</v>
      </c>
      <c r="M19" s="69">
        <v>8.1905040010000008</v>
      </c>
      <c r="N19" s="69">
        <v>20.29820557</v>
      </c>
      <c r="O19" s="69">
        <v>0</v>
      </c>
      <c r="P19" s="69">
        <v>74.782862620000003</v>
      </c>
      <c r="Q19" s="69">
        <v>43.801390959999999</v>
      </c>
      <c r="R19" s="69">
        <v>22.43485879</v>
      </c>
      <c r="S19" s="69">
        <v>3.2049798260000002</v>
      </c>
      <c r="T19" s="69">
        <v>1073.668242</v>
      </c>
      <c r="U19" s="69">
        <v>30.98147166</v>
      </c>
      <c r="V19" s="69">
        <v>67.660685220000005</v>
      </c>
      <c r="W19" s="69">
        <v>604.67286060000004</v>
      </c>
    </row>
    <row r="20" spans="1:23">
      <c r="A20" s="60" t="s">
        <v>282</v>
      </c>
      <c r="B20" s="69">
        <v>29.242514440000001</v>
      </c>
      <c r="C20" s="69">
        <v>84.246291600000006</v>
      </c>
      <c r="D20" s="69">
        <v>6.6143782660000001</v>
      </c>
      <c r="E20" s="69">
        <v>49.085649240000002</v>
      </c>
      <c r="F20" s="69">
        <v>77.28378816</v>
      </c>
      <c r="G20" s="69">
        <v>13.92500688</v>
      </c>
      <c r="H20" s="69">
        <v>116.97005780000001</v>
      </c>
      <c r="I20" s="69">
        <v>29.59063961</v>
      </c>
      <c r="J20" s="69">
        <v>4.525627235</v>
      </c>
      <c r="K20" s="69">
        <v>13.576881699999999</v>
      </c>
      <c r="L20" s="69">
        <v>350.2139229</v>
      </c>
      <c r="M20" s="69">
        <v>9.0512544689999999</v>
      </c>
      <c r="N20" s="69">
        <v>14.62125722</v>
      </c>
      <c r="O20" s="69">
        <v>0</v>
      </c>
      <c r="P20" s="69">
        <v>63.010656109999999</v>
      </c>
      <c r="Q20" s="69">
        <v>47.693148549999997</v>
      </c>
      <c r="R20" s="69">
        <v>19.146884450000002</v>
      </c>
      <c r="S20" s="69">
        <v>2.4368762030000002</v>
      </c>
      <c r="T20" s="69">
        <v>1185.0180849999999</v>
      </c>
      <c r="U20" s="69">
        <v>49.433774409999998</v>
      </c>
      <c r="V20" s="69">
        <v>59.529404390000003</v>
      </c>
      <c r="W20" s="69">
        <v>331.41516360000003</v>
      </c>
    </row>
    <row r="21" spans="1:23">
      <c r="A21" s="60" t="s">
        <v>283</v>
      </c>
      <c r="B21" s="69">
        <v>17.504428619999999</v>
      </c>
      <c r="C21" s="69">
        <v>84.721434520000003</v>
      </c>
      <c r="D21" s="69">
        <v>8.0520371649999998</v>
      </c>
      <c r="E21" s="69">
        <v>48.662311559999999</v>
      </c>
      <c r="F21" s="69">
        <v>62.665854459999998</v>
      </c>
      <c r="G21" s="69">
        <v>12.253100030000001</v>
      </c>
      <c r="H21" s="69">
        <v>122.88108889999999</v>
      </c>
      <c r="I21" s="69">
        <v>30.457705799999999</v>
      </c>
      <c r="J21" s="69">
        <v>7.0017714480000004</v>
      </c>
      <c r="K21" s="69">
        <v>17.854517189999999</v>
      </c>
      <c r="L21" s="69">
        <v>364.79229240000001</v>
      </c>
      <c r="M21" s="69">
        <v>4.551151441</v>
      </c>
      <c r="N21" s="69">
        <v>21.70549149</v>
      </c>
      <c r="O21" s="69">
        <v>1.7504428620000001</v>
      </c>
      <c r="P21" s="69">
        <v>51.463020139999998</v>
      </c>
      <c r="Q21" s="69">
        <v>42.360717260000001</v>
      </c>
      <c r="R21" s="69">
        <v>22.755757209999999</v>
      </c>
      <c r="S21" s="69">
        <v>3.150797152</v>
      </c>
      <c r="T21" s="69">
        <v>1201.854069</v>
      </c>
      <c r="U21" s="69">
        <v>60.915411599999999</v>
      </c>
      <c r="V21" s="69">
        <v>60.215234449999997</v>
      </c>
      <c r="W21" s="69">
        <v>276.5699722</v>
      </c>
    </row>
    <row r="22" spans="1:23">
      <c r="A22" s="60" t="s">
        <v>284</v>
      </c>
      <c r="B22" s="69">
        <v>15.692882040000001</v>
      </c>
      <c r="C22" s="69">
        <v>94.983233389999995</v>
      </c>
      <c r="D22" s="116">
        <v>4.1297058</v>
      </c>
      <c r="E22" s="69">
        <v>74.334704400000007</v>
      </c>
      <c r="F22" s="69">
        <v>76.399557299999998</v>
      </c>
      <c r="G22" s="69">
        <v>12.80208798</v>
      </c>
      <c r="H22" s="69">
        <v>128.43385040000001</v>
      </c>
      <c r="I22" s="69">
        <v>27.669028860000001</v>
      </c>
      <c r="J22" s="69">
        <v>2.8907940600000002</v>
      </c>
      <c r="K22" s="69">
        <v>14.86694088</v>
      </c>
      <c r="L22" s="69">
        <v>360.11034569999998</v>
      </c>
      <c r="M22" s="69">
        <v>9.0853527589999992</v>
      </c>
      <c r="N22" s="69">
        <v>23.126352480000001</v>
      </c>
      <c r="O22" s="69">
        <v>3.3037646399999998</v>
      </c>
      <c r="P22" s="69">
        <v>69.379057439999997</v>
      </c>
      <c r="Q22" s="69">
        <v>45.013793219999997</v>
      </c>
      <c r="R22" s="69">
        <v>23.126352480000001</v>
      </c>
      <c r="S22" s="69">
        <v>2.8907940600000002</v>
      </c>
      <c r="T22" s="69">
        <v>1195.549829</v>
      </c>
      <c r="U22" s="69">
        <v>28.49497002</v>
      </c>
      <c r="V22" s="69">
        <v>63.184498740000002</v>
      </c>
      <c r="W22" s="69">
        <v>347.30825779999998</v>
      </c>
    </row>
    <row r="23" spans="1:23">
      <c r="A23" s="60" t="s">
        <v>285</v>
      </c>
      <c r="B23" s="69">
        <v>28.663669550000002</v>
      </c>
      <c r="C23" s="69">
        <v>100.3228434</v>
      </c>
      <c r="D23" s="69">
        <v>11.314606400000001</v>
      </c>
      <c r="E23" s="69">
        <v>44.504118519999999</v>
      </c>
      <c r="F23" s="69">
        <v>92.025465409999995</v>
      </c>
      <c r="G23" s="69">
        <v>14.331834779999999</v>
      </c>
      <c r="H23" s="69">
        <v>184.0509308</v>
      </c>
      <c r="I23" s="69">
        <v>35.452433390000003</v>
      </c>
      <c r="J23" s="69">
        <v>5.2801496549999998</v>
      </c>
      <c r="K23" s="69">
        <v>18.10337024</v>
      </c>
      <c r="L23" s="69">
        <v>456.35579159999998</v>
      </c>
      <c r="M23" s="69">
        <v>15.84044896</v>
      </c>
      <c r="N23" s="69">
        <v>18.10337024</v>
      </c>
      <c r="O23" s="69">
        <v>0</v>
      </c>
      <c r="P23" s="69">
        <v>100.3228434</v>
      </c>
      <c r="Q23" s="69">
        <v>43.74981142</v>
      </c>
      <c r="R23" s="69">
        <v>22.629212809999999</v>
      </c>
      <c r="S23" s="69">
        <v>2.2629212810000001</v>
      </c>
      <c r="T23" s="69">
        <v>1353.981233</v>
      </c>
      <c r="U23" s="69">
        <v>34.698126299999998</v>
      </c>
      <c r="V23" s="69">
        <v>76.185016439999998</v>
      </c>
      <c r="W23" s="69">
        <v>357.54156230000001</v>
      </c>
    </row>
    <row r="24" spans="1:23">
      <c r="A24" s="60" t="s">
        <v>286</v>
      </c>
      <c r="B24" s="69">
        <v>14.350856930000001</v>
      </c>
      <c r="C24" s="69">
        <v>148.17259780000001</v>
      </c>
      <c r="D24" s="69">
        <v>12.198228390000001</v>
      </c>
      <c r="E24" s="116">
        <v>130.95156940000001</v>
      </c>
      <c r="F24" s="116">
        <v>74.265684590000006</v>
      </c>
      <c r="G24" s="116">
        <v>23.320142499999999</v>
      </c>
      <c r="H24" s="116">
        <v>176.15676880000001</v>
      </c>
      <c r="I24" s="116">
        <v>33.006970930000001</v>
      </c>
      <c r="J24" s="116">
        <v>3.946485655</v>
      </c>
      <c r="K24" s="116">
        <v>25.831542469999999</v>
      </c>
      <c r="L24" s="116">
        <v>530.26416340000003</v>
      </c>
      <c r="M24" s="116">
        <v>8.2517427320000003</v>
      </c>
      <c r="N24" s="116">
        <v>19.01488543</v>
      </c>
      <c r="O24" s="116">
        <v>3.2289428080000002</v>
      </c>
      <c r="P24" s="116">
        <v>113.7305411</v>
      </c>
      <c r="Q24" s="116">
        <v>77.494627399999999</v>
      </c>
      <c r="R24" s="116">
        <v>55.968342010000001</v>
      </c>
      <c r="S24" s="116">
        <v>7.5341998859999997</v>
      </c>
      <c r="T24" s="116">
        <v>1415.7120359999999</v>
      </c>
      <c r="U24" s="116">
        <v>51.663084929999997</v>
      </c>
      <c r="V24" s="116">
        <v>89.334084360000006</v>
      </c>
      <c r="W24" s="116">
        <v>228.1786251</v>
      </c>
    </row>
    <row r="25" spans="1:23">
      <c r="A25" s="60" t="s">
        <v>287</v>
      </c>
      <c r="B25" s="69">
        <v>12.073406309999999</v>
      </c>
      <c r="C25" s="69">
        <v>133.6123632</v>
      </c>
      <c r="D25" s="69">
        <v>6.4391500319999997</v>
      </c>
      <c r="E25" s="117">
        <v>39.439793950000002</v>
      </c>
      <c r="F25" s="117">
        <v>67.611075339999999</v>
      </c>
      <c r="G25" s="117">
        <v>10.463618800000001</v>
      </c>
      <c r="H25" s="117">
        <v>164.60077269999999</v>
      </c>
      <c r="I25" s="117">
        <v>15.6954282</v>
      </c>
      <c r="J25" s="117">
        <v>3.2195750159999998</v>
      </c>
      <c r="K25" s="117">
        <v>12.878300060000001</v>
      </c>
      <c r="L25" s="117">
        <v>323.16484220000001</v>
      </c>
      <c r="M25" s="117">
        <v>4.0244687700000004</v>
      </c>
      <c r="N25" s="117">
        <v>21.329684480000001</v>
      </c>
      <c r="O25" s="117">
        <v>2.8171281389999998</v>
      </c>
      <c r="P25" s="117">
        <v>48.293625239999997</v>
      </c>
      <c r="Q25" s="117">
        <v>48.293625239999997</v>
      </c>
      <c r="R25" s="117">
        <v>46.68383773</v>
      </c>
      <c r="S25" s="117">
        <v>2.0122343850000002</v>
      </c>
      <c r="T25" s="117">
        <v>1192.4500969999999</v>
      </c>
      <c r="U25" s="69">
        <v>42.659368960000002</v>
      </c>
      <c r="V25" s="69">
        <v>76.867353510000001</v>
      </c>
      <c r="W25" s="69">
        <v>296.60334840000002</v>
      </c>
    </row>
    <row r="26" spans="1:23">
      <c r="A26" s="18" t="s">
        <v>288</v>
      </c>
      <c r="B26" s="69">
        <v>35.387639180000001</v>
      </c>
      <c r="C26" s="69">
        <v>92.34524802</v>
      </c>
      <c r="D26" s="69">
        <v>11.344136069999999</v>
      </c>
      <c r="E26" s="69">
        <v>75.049468300000001</v>
      </c>
      <c r="F26" s="69">
        <v>77.579864569999998</v>
      </c>
      <c r="G26" s="69">
        <v>14.3673436</v>
      </c>
      <c r="H26" s="69">
        <v>134.19629639999999</v>
      </c>
      <c r="I26" s="69">
        <v>26.68762504</v>
      </c>
      <c r="J26" s="69">
        <v>6.1317093050000002</v>
      </c>
      <c r="K26" s="69">
        <v>20.404281510000001</v>
      </c>
      <c r="L26" s="69">
        <v>430.83076510000001</v>
      </c>
      <c r="M26" s="69">
        <v>10.01733653</v>
      </c>
      <c r="N26" s="69">
        <v>23.721280360000002</v>
      </c>
      <c r="O26" s="69">
        <v>2.4830105690000002</v>
      </c>
      <c r="P26" s="69">
        <v>98.372708790000004</v>
      </c>
      <c r="Q26" s="69">
        <v>43.831770540000001</v>
      </c>
      <c r="R26" s="69">
        <v>27.606907580000001</v>
      </c>
      <c r="S26" s="69">
        <v>4.5774584149999997</v>
      </c>
      <c r="T26" s="69">
        <v>1105.754737</v>
      </c>
      <c r="U26" s="69">
        <v>38.164441070000002</v>
      </c>
      <c r="V26" s="69">
        <v>80.081829409999997</v>
      </c>
      <c r="W26" s="69">
        <v>272.7899855</v>
      </c>
    </row>
    <row r="27" spans="1:23">
      <c r="A27" s="18" t="s">
        <v>1006</v>
      </c>
      <c r="B27" s="122">
        <v>0.41207513174665977</v>
      </c>
      <c r="C27" s="122">
        <v>0.2916152360308697</v>
      </c>
      <c r="D27" s="122">
        <v>0.28350754319218591</v>
      </c>
      <c r="E27" s="122">
        <v>0.32561221394938983</v>
      </c>
      <c r="F27" s="122">
        <v>0.13437973010065199</v>
      </c>
      <c r="G27" s="122">
        <v>0.2722532002440165</v>
      </c>
      <c r="H27" s="122">
        <v>0.1519842746995837</v>
      </c>
      <c r="I27" s="122">
        <v>0.242902777378007</v>
      </c>
      <c r="J27" s="122">
        <v>0.47713455942329946</v>
      </c>
      <c r="K27" s="122">
        <v>0.31912122785843228</v>
      </c>
      <c r="L27" s="122">
        <v>0.1580258492013025</v>
      </c>
      <c r="M27" s="122">
        <v>0.56562814259892813</v>
      </c>
      <c r="N27" s="122">
        <v>0.22592230375776104</v>
      </c>
      <c r="O27" s="122">
        <v>0.54626932092661618</v>
      </c>
      <c r="P27" s="122">
        <v>0.33127324831263294</v>
      </c>
      <c r="Q27" s="122">
        <v>0.208498668192758</v>
      </c>
      <c r="R27" s="122">
        <v>0.38481937607338129</v>
      </c>
      <c r="S27" s="122">
        <v>0.49545576084093984</v>
      </c>
      <c r="T27" s="122">
        <v>9.4624108147945529E-2</v>
      </c>
      <c r="U27" s="122">
        <v>0.26961964069098693</v>
      </c>
      <c r="V27" s="122">
        <v>0.11086486829900008</v>
      </c>
      <c r="W27" s="122">
        <v>0.26737785895656052</v>
      </c>
    </row>
    <row r="28" spans="1:23">
      <c r="A28" s="24" t="s">
        <v>235</v>
      </c>
    </row>
    <row r="29" spans="1:23">
      <c r="A29" s="24" t="s">
        <v>265</v>
      </c>
    </row>
    <row r="30" spans="1:23">
      <c r="A30" s="24" t="s">
        <v>62</v>
      </c>
    </row>
    <row r="31" spans="1:23">
      <c r="A31" s="24" t="s">
        <v>244</v>
      </c>
    </row>
    <row r="32" spans="1:23">
      <c r="A32" s="24" t="s">
        <v>63</v>
      </c>
    </row>
    <row r="33" spans="1:1">
      <c r="A33" s="24" t="s">
        <v>60</v>
      </c>
    </row>
    <row r="34" spans="1:1">
      <c r="A34" s="53" t="s">
        <v>1007</v>
      </c>
    </row>
    <row r="35" spans="1:1">
      <c r="A35" s="24" t="s">
        <v>1005</v>
      </c>
    </row>
    <row r="36" spans="1:1">
      <c r="A36" s="24" t="s">
        <v>266</v>
      </c>
    </row>
    <row r="38" spans="1:1">
      <c r="A38" s="148"/>
    </row>
  </sheetData>
  <pageMargins left="0.7" right="0.7" top="0.75" bottom="0.75" header="0.3" footer="0.3"/>
  <drawing r:id="rId1"/>
  <tableParts count="1">
    <tablePart r:id="rId2"/>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95964-C560-49A3-B081-64C04E55911B}">
  <dimension ref="A1:W36"/>
  <sheetViews>
    <sheetView zoomScaleNormal="100" workbookViewId="0"/>
  </sheetViews>
  <sheetFormatPr defaultColWidth="9.33203125" defaultRowHeight="13.5"/>
  <cols>
    <col min="1" max="1" width="48.83203125" style="16" customWidth="1"/>
    <col min="2" max="2" width="40.1640625" style="16" bestFit="1" customWidth="1"/>
    <col min="3" max="3" width="39.33203125" style="16" bestFit="1" customWidth="1"/>
    <col min="4" max="4" width="13.33203125" style="16" customWidth="1"/>
    <col min="5" max="5" width="29.6640625" style="16" bestFit="1" customWidth="1"/>
    <col min="6" max="7" width="13.33203125" style="16" customWidth="1"/>
    <col min="8" max="8" width="13.83203125" style="16" bestFit="1" customWidth="1"/>
    <col min="9" max="11" width="12.6640625" style="16" bestFit="1" customWidth="1"/>
    <col min="12" max="12" width="13.83203125" style="16" bestFit="1" customWidth="1"/>
    <col min="13" max="14" width="12.6640625" style="16" bestFit="1" customWidth="1"/>
    <col min="15" max="15" width="11.6640625" style="16" bestFit="1" customWidth="1"/>
    <col min="16" max="16" width="13.83203125" style="16" bestFit="1" customWidth="1"/>
    <col min="17" max="18" width="12.6640625" style="16" bestFit="1" customWidth="1"/>
    <col min="19" max="19" width="11.6640625" style="16" bestFit="1" customWidth="1"/>
    <col min="20" max="20" width="14.83203125" style="16" bestFit="1" customWidth="1"/>
    <col min="21" max="21" width="12.6640625" style="16" bestFit="1" customWidth="1"/>
    <col min="22" max="22" width="12.6640625" style="16" customWidth="1"/>
    <col min="23" max="23" width="12.6640625" style="16" bestFit="1" customWidth="1"/>
    <col min="24" max="16384" width="9.33203125" style="16"/>
  </cols>
  <sheetData>
    <row r="1" spans="1:23">
      <c r="A1" s="44" t="s">
        <v>898</v>
      </c>
    </row>
    <row r="2" spans="1:23" ht="17.25" customHeight="1">
      <c r="A2" s="17" t="s">
        <v>1065</v>
      </c>
      <c r="B2" s="17"/>
      <c r="C2" s="17"/>
      <c r="D2" s="17"/>
      <c r="E2" s="17"/>
      <c r="F2" s="17"/>
      <c r="G2" s="17"/>
    </row>
    <row r="3" spans="1:23" ht="17.25" customHeight="1">
      <c r="A3" s="45" t="s">
        <v>1018</v>
      </c>
      <c r="B3" s="46"/>
      <c r="C3" s="46"/>
      <c r="D3" s="46"/>
      <c r="E3" s="46"/>
      <c r="F3" s="46"/>
      <c r="G3" s="46"/>
    </row>
    <row r="4" spans="1:23" ht="101.25">
      <c r="A4" s="23" t="s">
        <v>27</v>
      </c>
      <c r="B4" s="112" t="s">
        <v>185</v>
      </c>
      <c r="C4" s="112" t="s">
        <v>186</v>
      </c>
      <c r="D4" s="112" t="s">
        <v>187</v>
      </c>
      <c r="E4" s="111" t="s">
        <v>289</v>
      </c>
      <c r="F4" s="111" t="s">
        <v>188</v>
      </c>
      <c r="G4" s="111" t="s">
        <v>223</v>
      </c>
      <c r="H4" s="111" t="s">
        <v>86</v>
      </c>
      <c r="I4" s="111" t="s">
        <v>229</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c r="A5" s="60" t="s">
        <v>267</v>
      </c>
      <c r="B5" s="69">
        <v>38.780831679999999</v>
      </c>
      <c r="C5" s="69">
        <v>61.959711120000001</v>
      </c>
      <c r="D5" s="69">
        <v>9.1656377389999992</v>
      </c>
      <c r="E5" s="69">
        <v>57.315787989999997</v>
      </c>
      <c r="F5" s="69">
        <v>83.794297020000002</v>
      </c>
      <c r="G5" s="69">
        <v>14.216922540000001</v>
      </c>
      <c r="H5" s="69">
        <v>98.581525900000003</v>
      </c>
      <c r="I5" s="69">
        <v>17.96464997</v>
      </c>
      <c r="J5" s="69">
        <v>4.8476039599999998</v>
      </c>
      <c r="K5" s="69">
        <v>24.156547459999999</v>
      </c>
      <c r="L5" s="69">
        <v>246.8204403</v>
      </c>
      <c r="M5" s="69">
        <v>10.102569600000001</v>
      </c>
      <c r="N5" s="69">
        <v>24.31949213</v>
      </c>
      <c r="O5" s="69">
        <v>1.3850297030000001</v>
      </c>
      <c r="P5" s="69">
        <v>96.707662189999994</v>
      </c>
      <c r="Q5" s="69">
        <v>32.507461849999999</v>
      </c>
      <c r="R5" s="69">
        <v>22.07900291</v>
      </c>
      <c r="S5" s="69">
        <v>1.833127548</v>
      </c>
      <c r="T5" s="69">
        <v>844.29781230000003</v>
      </c>
      <c r="U5" s="69">
        <v>29.20783226</v>
      </c>
      <c r="V5" s="69">
        <v>54.016158410000003</v>
      </c>
      <c r="W5" s="69">
        <v>209.70979149999999</v>
      </c>
    </row>
    <row r="6" spans="1:23">
      <c r="A6" s="60" t="s">
        <v>268</v>
      </c>
      <c r="B6" s="69">
        <v>39.793469420000001</v>
      </c>
      <c r="C6" s="69">
        <v>54.623333799999997</v>
      </c>
      <c r="D6" s="69">
        <v>8.6507542219999998</v>
      </c>
      <c r="E6" s="69">
        <v>83.541569350000003</v>
      </c>
      <c r="F6" s="69">
        <v>89.4735151</v>
      </c>
      <c r="G6" s="69">
        <v>20.514645730000002</v>
      </c>
      <c r="H6" s="69">
        <v>99.607255760000001</v>
      </c>
      <c r="I6" s="69">
        <v>19.2788237</v>
      </c>
      <c r="J6" s="69">
        <v>2.2244796569999998</v>
      </c>
      <c r="K6" s="69">
        <v>27.188084700000001</v>
      </c>
      <c r="L6" s="69">
        <v>270.64502499999998</v>
      </c>
      <c r="M6" s="69">
        <v>4.9432881269999998</v>
      </c>
      <c r="N6" s="69">
        <v>14.82986438</v>
      </c>
      <c r="O6" s="69">
        <v>0.98865762499999998</v>
      </c>
      <c r="P6" s="69">
        <v>102.3260642</v>
      </c>
      <c r="Q6" s="69">
        <v>44.73675755</v>
      </c>
      <c r="R6" s="69">
        <v>28.671071139999999</v>
      </c>
      <c r="S6" s="69">
        <v>4.6961237210000002</v>
      </c>
      <c r="T6" s="69">
        <v>986.92747450000002</v>
      </c>
      <c r="U6" s="69">
        <v>33.614359260000001</v>
      </c>
      <c r="V6" s="69">
        <v>50.421538900000002</v>
      </c>
      <c r="W6" s="69">
        <v>245.92858430000001</v>
      </c>
    </row>
    <row r="7" spans="1:23">
      <c r="A7" s="60" t="s">
        <v>269</v>
      </c>
      <c r="B7" s="69">
        <v>23.514294039999999</v>
      </c>
      <c r="C7" s="69">
        <v>79.153750360000004</v>
      </c>
      <c r="D7" s="69">
        <v>8.6108682400000003</v>
      </c>
      <c r="E7" s="69">
        <v>38.417719839999997</v>
      </c>
      <c r="F7" s="69">
        <v>70.874069359999993</v>
      </c>
      <c r="G7" s="69">
        <v>16.559362</v>
      </c>
      <c r="H7" s="69">
        <v>85.777495160000001</v>
      </c>
      <c r="I7" s="69">
        <v>26.826166440000002</v>
      </c>
      <c r="J7" s="69">
        <v>2.64949792</v>
      </c>
      <c r="K7" s="69">
        <v>14.24105132</v>
      </c>
      <c r="L7" s="69">
        <v>179.8346713</v>
      </c>
      <c r="M7" s="69">
        <v>4.6366213600000004</v>
      </c>
      <c r="N7" s="69">
        <v>13.57867684</v>
      </c>
      <c r="O7" s="69">
        <v>1.98712344</v>
      </c>
      <c r="P7" s="69">
        <v>43.385528440000002</v>
      </c>
      <c r="Q7" s="69">
        <v>32.787536760000002</v>
      </c>
      <c r="R7" s="69">
        <v>12.253927880000001</v>
      </c>
      <c r="S7" s="69">
        <v>2.3183106800000002</v>
      </c>
      <c r="T7" s="69">
        <v>917.0574676</v>
      </c>
      <c r="U7" s="69">
        <v>25.832604719999999</v>
      </c>
      <c r="V7" s="69">
        <v>49.678086</v>
      </c>
      <c r="W7" s="69">
        <v>293.43189469999999</v>
      </c>
    </row>
    <row r="8" spans="1:23">
      <c r="A8" s="60" t="s">
        <v>270</v>
      </c>
      <c r="B8" s="69">
        <v>17.573650529999998</v>
      </c>
      <c r="C8" s="69">
        <v>144.40035739999999</v>
      </c>
      <c r="D8" s="69">
        <v>8.4692291730000004</v>
      </c>
      <c r="E8" s="69">
        <v>87.233060480000006</v>
      </c>
      <c r="F8" s="69">
        <v>62.460565150000001</v>
      </c>
      <c r="G8" s="69">
        <v>14.60942032</v>
      </c>
      <c r="H8" s="69">
        <v>104.5949803</v>
      </c>
      <c r="I8" s="69">
        <v>20.32615002</v>
      </c>
      <c r="J8" s="69">
        <v>1.270384376</v>
      </c>
      <c r="K8" s="69">
        <v>26.042879710000001</v>
      </c>
      <c r="L8" s="69">
        <v>245.39591530000001</v>
      </c>
      <c r="M8" s="69">
        <v>2.1173072930000001</v>
      </c>
      <c r="N8" s="69">
        <v>17.150189080000001</v>
      </c>
      <c r="O8" s="69">
        <v>2.1173072930000001</v>
      </c>
      <c r="P8" s="69">
        <v>60.343257860000001</v>
      </c>
      <c r="Q8" s="69">
        <v>38.958454199999998</v>
      </c>
      <c r="R8" s="69">
        <v>12.06865157</v>
      </c>
      <c r="S8" s="69">
        <v>2.7524994810000001</v>
      </c>
      <c r="T8" s="69">
        <v>984.54789140000003</v>
      </c>
      <c r="U8" s="69">
        <v>32.183070860000001</v>
      </c>
      <c r="V8" s="69">
        <v>36.629416169999999</v>
      </c>
      <c r="W8" s="69">
        <v>199.45034699999999</v>
      </c>
    </row>
    <row r="9" spans="1:23">
      <c r="A9" s="60" t="s">
        <v>271</v>
      </c>
      <c r="B9" s="69">
        <v>21.41757217</v>
      </c>
      <c r="C9" s="69">
        <v>142.87418400000001</v>
      </c>
      <c r="D9" s="69">
        <v>7.3199297290000001</v>
      </c>
      <c r="E9" s="69">
        <v>86.21250569</v>
      </c>
      <c r="F9" s="69">
        <v>80.248118509999998</v>
      </c>
      <c r="G9" s="69">
        <v>9.4887977960000001</v>
      </c>
      <c r="H9" s="69">
        <v>88.652482269999993</v>
      </c>
      <c r="I9" s="69">
        <v>18.97759559</v>
      </c>
      <c r="J9" s="69">
        <v>0.81332552499999999</v>
      </c>
      <c r="K9" s="69">
        <v>15.45318498</v>
      </c>
      <c r="L9" s="69">
        <v>187.06487079999999</v>
      </c>
      <c r="M9" s="69">
        <v>1.355542542</v>
      </c>
      <c r="N9" s="69">
        <v>17.35094454</v>
      </c>
      <c r="O9" s="69">
        <v>4.3377361360000002</v>
      </c>
      <c r="P9" s="69">
        <v>40.937384780000002</v>
      </c>
      <c r="Q9" s="69">
        <v>36.599648639999998</v>
      </c>
      <c r="R9" s="69">
        <v>30.09304444</v>
      </c>
      <c r="S9" s="69">
        <v>1.897759559</v>
      </c>
      <c r="T9" s="69">
        <v>1068.980849</v>
      </c>
      <c r="U9" s="69">
        <v>48.528423019999998</v>
      </c>
      <c r="V9" s="69">
        <v>47.172880470000003</v>
      </c>
      <c r="W9" s="69">
        <v>219.59789190000001</v>
      </c>
    </row>
    <row r="10" spans="1:23">
      <c r="A10" s="60" t="s">
        <v>272</v>
      </c>
      <c r="B10" s="69">
        <v>14.237601010000001</v>
      </c>
      <c r="C10" s="69">
        <v>66.278487479999995</v>
      </c>
      <c r="D10" s="69">
        <v>8.3461799039999995</v>
      </c>
      <c r="E10" s="69">
        <v>53.022789979999999</v>
      </c>
      <c r="F10" s="69">
        <v>60.878018130000001</v>
      </c>
      <c r="G10" s="69">
        <v>9.8190351820000004</v>
      </c>
      <c r="H10" s="69">
        <v>73.642763860000002</v>
      </c>
      <c r="I10" s="69">
        <v>15.71045629</v>
      </c>
      <c r="J10" s="69">
        <v>0.49095175899999999</v>
      </c>
      <c r="K10" s="69">
        <v>10.8009387</v>
      </c>
      <c r="L10" s="69">
        <v>174.7788262</v>
      </c>
      <c r="M10" s="69">
        <v>1.4728552770000001</v>
      </c>
      <c r="N10" s="69">
        <v>18.16521509</v>
      </c>
      <c r="O10" s="69">
        <v>0.98190351799999998</v>
      </c>
      <c r="P10" s="69">
        <v>42.221851280000003</v>
      </c>
      <c r="Q10" s="69">
        <v>45.658513589999998</v>
      </c>
      <c r="R10" s="69">
        <v>19.63807036</v>
      </c>
      <c r="S10" s="69">
        <v>1.963807036</v>
      </c>
      <c r="T10" s="69">
        <v>1028.0529839999999</v>
      </c>
      <c r="U10" s="69">
        <v>31.42091258</v>
      </c>
      <c r="V10" s="69">
        <v>46.640417110000001</v>
      </c>
      <c r="W10" s="69">
        <v>207.6725941</v>
      </c>
    </row>
    <row r="11" spans="1:23">
      <c r="A11" s="60" t="s">
        <v>273</v>
      </c>
      <c r="B11" s="69">
        <v>10.5405263</v>
      </c>
      <c r="C11" s="69">
        <v>78.243137509999997</v>
      </c>
      <c r="D11" s="69">
        <v>8.5135020089999998</v>
      </c>
      <c r="E11" s="69">
        <v>61.216133489999997</v>
      </c>
      <c r="F11" s="69">
        <v>68.108016070000005</v>
      </c>
      <c r="G11" s="69">
        <v>9.3243117239999993</v>
      </c>
      <c r="H11" s="69">
        <v>93.648522099999994</v>
      </c>
      <c r="I11" s="69">
        <v>22.297267170000001</v>
      </c>
      <c r="J11" s="69">
        <v>2.0270242879999998</v>
      </c>
      <c r="K11" s="69">
        <v>10.5405263</v>
      </c>
      <c r="L11" s="69">
        <v>184.86461499999999</v>
      </c>
      <c r="M11" s="69">
        <v>3.2432388599999999</v>
      </c>
      <c r="N11" s="69">
        <v>28.37834003</v>
      </c>
      <c r="O11" s="69">
        <v>3.2432388599999999</v>
      </c>
      <c r="P11" s="69">
        <v>41.351295469999997</v>
      </c>
      <c r="Q11" s="69">
        <v>60.81072863</v>
      </c>
      <c r="R11" s="69">
        <v>14.594574870000001</v>
      </c>
      <c r="S11" s="69">
        <v>1.62161943</v>
      </c>
      <c r="T11" s="69">
        <v>1031.349958</v>
      </c>
      <c r="U11" s="69">
        <v>30.81076917</v>
      </c>
      <c r="V11" s="69">
        <v>37.297246899999998</v>
      </c>
      <c r="W11" s="69">
        <v>227.43212510000001</v>
      </c>
    </row>
    <row r="12" spans="1:23">
      <c r="A12" s="60" t="s">
        <v>274</v>
      </c>
      <c r="B12" s="69">
        <v>11.469956910000001</v>
      </c>
      <c r="C12" s="69">
        <v>113.06100379999999</v>
      </c>
      <c r="D12" s="69">
        <v>13.10852218</v>
      </c>
      <c r="E12" s="69">
        <v>63.904045619999998</v>
      </c>
      <c r="F12" s="69">
        <v>95.036785789999996</v>
      </c>
      <c r="G12" s="69">
        <v>13.10852218</v>
      </c>
      <c r="H12" s="69">
        <v>104.86817739999999</v>
      </c>
      <c r="I12" s="69">
        <v>18.02421799</v>
      </c>
      <c r="J12" s="69">
        <v>0</v>
      </c>
      <c r="K12" s="69">
        <v>29.494174900000001</v>
      </c>
      <c r="L12" s="69">
        <v>255.61618250000001</v>
      </c>
      <c r="M12" s="69">
        <v>6.5542610889999997</v>
      </c>
      <c r="N12" s="69">
        <v>11.469956910000001</v>
      </c>
      <c r="O12" s="69">
        <v>1.6385652719999999</v>
      </c>
      <c r="P12" s="69">
        <v>52.434088709999997</v>
      </c>
      <c r="Q12" s="69">
        <v>55.71121926</v>
      </c>
      <c r="R12" s="69">
        <v>8.1928263609999998</v>
      </c>
      <c r="S12" s="69">
        <v>0</v>
      </c>
      <c r="T12" s="69">
        <v>1076.537384</v>
      </c>
      <c r="U12" s="69">
        <v>19.662783269999998</v>
      </c>
      <c r="V12" s="69">
        <v>50.795523439999997</v>
      </c>
      <c r="W12" s="69">
        <v>286.74892260000001</v>
      </c>
    </row>
    <row r="13" spans="1:23">
      <c r="A13" s="60" t="s">
        <v>275</v>
      </c>
      <c r="B13" s="69">
        <v>20.256626130000001</v>
      </c>
      <c r="C13" s="69">
        <v>70.265171899999999</v>
      </c>
      <c r="D13" s="69">
        <v>5.6971761000000001</v>
      </c>
      <c r="E13" s="69">
        <v>69.632152329999997</v>
      </c>
      <c r="F13" s="69">
        <v>85.457641499999994</v>
      </c>
      <c r="G13" s="69">
        <v>10.76133263</v>
      </c>
      <c r="H13" s="69">
        <v>77.861406700000003</v>
      </c>
      <c r="I13" s="69">
        <v>19.62360657</v>
      </c>
      <c r="J13" s="69">
        <v>0.63301956699999995</v>
      </c>
      <c r="K13" s="69">
        <v>14.559450030000001</v>
      </c>
      <c r="L13" s="69">
        <v>158.88791119999999</v>
      </c>
      <c r="M13" s="69">
        <v>1.266039133</v>
      </c>
      <c r="N13" s="69">
        <v>13.2934109</v>
      </c>
      <c r="O13" s="69">
        <v>1.8990587000000001</v>
      </c>
      <c r="P13" s="69">
        <v>34.1830566</v>
      </c>
      <c r="Q13" s="69">
        <v>36.082115299999998</v>
      </c>
      <c r="R13" s="69">
        <v>13.92643047</v>
      </c>
      <c r="S13" s="69">
        <v>0</v>
      </c>
      <c r="T13" s="69">
        <v>1204.0032160000001</v>
      </c>
      <c r="U13" s="69">
        <v>46.210428360000002</v>
      </c>
      <c r="V13" s="69">
        <v>43.045330530000001</v>
      </c>
      <c r="W13" s="69">
        <v>262.07010059999999</v>
      </c>
    </row>
    <row r="14" spans="1:23">
      <c r="A14" s="60" t="s">
        <v>276</v>
      </c>
      <c r="B14" s="69">
        <v>23.98400316</v>
      </c>
      <c r="C14" s="69">
        <v>74.976385250000007</v>
      </c>
      <c r="D14" s="69">
        <v>9.4951332169999993</v>
      </c>
      <c r="E14" s="69">
        <v>67.802284599999993</v>
      </c>
      <c r="F14" s="69">
        <v>64.848243150000002</v>
      </c>
      <c r="G14" s="69">
        <v>11.253491220000001</v>
      </c>
      <c r="H14" s="69">
        <v>104.09479380000001</v>
      </c>
      <c r="I14" s="69">
        <v>31.369106779999999</v>
      </c>
      <c r="J14" s="69">
        <v>2.1803639239999999</v>
      </c>
      <c r="K14" s="69">
        <v>16.950571149999998</v>
      </c>
      <c r="L14" s="69">
        <v>224.7884871</v>
      </c>
      <c r="M14" s="69">
        <v>3.0243757649999998</v>
      </c>
      <c r="N14" s="69">
        <v>13.36352082</v>
      </c>
      <c r="O14" s="69">
        <v>0</v>
      </c>
      <c r="P14" s="69">
        <v>71.600337890000006</v>
      </c>
      <c r="Q14" s="69">
        <v>38.543207430000002</v>
      </c>
      <c r="R14" s="69">
        <v>22.788319720000001</v>
      </c>
      <c r="S14" s="69">
        <v>2.743038485</v>
      </c>
      <c r="T14" s="69">
        <v>935.094786</v>
      </c>
      <c r="U14" s="69">
        <v>36.081506220000001</v>
      </c>
      <c r="V14" s="69">
        <v>47.264663120000002</v>
      </c>
      <c r="W14" s="69">
        <v>236.60465289999999</v>
      </c>
    </row>
    <row r="15" spans="1:23">
      <c r="A15" s="60" t="s">
        <v>277</v>
      </c>
      <c r="B15" s="69">
        <v>27.636685230000001</v>
      </c>
      <c r="C15" s="69">
        <v>75.928156250000001</v>
      </c>
      <c r="D15" s="69">
        <v>10.18193666</v>
      </c>
      <c r="E15" s="69">
        <v>49.45512093</v>
      </c>
      <c r="F15" s="69">
        <v>85.819180439999997</v>
      </c>
      <c r="G15" s="69">
        <v>12.509236469999999</v>
      </c>
      <c r="H15" s="69">
        <v>91.055605009999994</v>
      </c>
      <c r="I15" s="69">
        <v>20.654785799999999</v>
      </c>
      <c r="J15" s="69">
        <v>2.9091247610000002</v>
      </c>
      <c r="K15" s="69">
        <v>22.400260660000001</v>
      </c>
      <c r="L15" s="69">
        <v>193.45679659999999</v>
      </c>
      <c r="M15" s="69">
        <v>3.490949713</v>
      </c>
      <c r="N15" s="69">
        <v>14.836536280000001</v>
      </c>
      <c r="O15" s="69">
        <v>0.29091247599999998</v>
      </c>
      <c r="P15" s="69">
        <v>57.600670260000001</v>
      </c>
      <c r="Q15" s="69">
        <v>41.018659130000003</v>
      </c>
      <c r="R15" s="69">
        <v>16.00018618</v>
      </c>
      <c r="S15" s="69">
        <v>1.1636499039999999</v>
      </c>
      <c r="T15" s="69">
        <v>929.17444860000001</v>
      </c>
      <c r="U15" s="69">
        <v>33.745847220000002</v>
      </c>
      <c r="V15" s="69">
        <v>42.182309029999999</v>
      </c>
      <c r="W15" s="69">
        <v>230.402681</v>
      </c>
    </row>
    <row r="16" spans="1:23">
      <c r="A16" s="60" t="s">
        <v>278</v>
      </c>
      <c r="B16" s="69">
        <v>27.673773189999999</v>
      </c>
      <c r="C16" s="69">
        <v>89.076725960000005</v>
      </c>
      <c r="D16" s="69">
        <v>12.280590549999999</v>
      </c>
      <c r="E16" s="69">
        <v>64.685322600000006</v>
      </c>
      <c r="F16" s="69">
        <v>81.889467890000006</v>
      </c>
      <c r="G16" s="69">
        <v>14.827256800000001</v>
      </c>
      <c r="H16" s="69">
        <v>105.26220480000001</v>
      </c>
      <c r="I16" s="69">
        <v>26.145773439999999</v>
      </c>
      <c r="J16" s="69">
        <v>1.075259081</v>
      </c>
      <c r="K16" s="69">
        <v>17.65688596</v>
      </c>
      <c r="L16" s="69">
        <v>226.6532957</v>
      </c>
      <c r="M16" s="69">
        <v>2.150518162</v>
      </c>
      <c r="N16" s="69">
        <v>16.638219459999998</v>
      </c>
      <c r="O16" s="69">
        <v>1.641184913</v>
      </c>
      <c r="P16" s="69">
        <v>75.890654069999997</v>
      </c>
      <c r="Q16" s="69">
        <v>41.765326399999999</v>
      </c>
      <c r="R16" s="69">
        <v>18.675552459999999</v>
      </c>
      <c r="S16" s="69">
        <v>3.225777243</v>
      </c>
      <c r="T16" s="69">
        <v>980.01376330000005</v>
      </c>
      <c r="U16" s="69">
        <v>37.634067829999999</v>
      </c>
      <c r="V16" s="69">
        <v>53.423398540000001</v>
      </c>
      <c r="W16" s="69">
        <v>214.14633480000001</v>
      </c>
    </row>
    <row r="17" spans="1:23">
      <c r="A17" s="60" t="s">
        <v>279</v>
      </c>
      <c r="B17" s="69">
        <v>15.51765486</v>
      </c>
      <c r="C17" s="69">
        <v>87.463145569999995</v>
      </c>
      <c r="D17" s="69">
        <v>7.7588274300000002</v>
      </c>
      <c r="E17" s="69">
        <v>87.463145569999995</v>
      </c>
      <c r="F17" s="69">
        <v>73.003512630000003</v>
      </c>
      <c r="G17" s="69">
        <v>9.5221973000000002</v>
      </c>
      <c r="H17" s="69">
        <v>93.105929149999994</v>
      </c>
      <c r="I17" s="69">
        <v>27.861243949999999</v>
      </c>
      <c r="J17" s="69">
        <v>1.058021922</v>
      </c>
      <c r="K17" s="69">
        <v>10.932893200000001</v>
      </c>
      <c r="L17" s="69">
        <v>178.10035690000001</v>
      </c>
      <c r="M17" s="69">
        <v>2.468717818</v>
      </c>
      <c r="N17" s="69">
        <v>13.04893704</v>
      </c>
      <c r="O17" s="69">
        <v>1.76336987</v>
      </c>
      <c r="P17" s="69">
        <v>49.727030339999999</v>
      </c>
      <c r="Q17" s="69">
        <v>49.374356370000001</v>
      </c>
      <c r="R17" s="69">
        <v>27.508569980000001</v>
      </c>
      <c r="S17" s="69">
        <v>1.058021922</v>
      </c>
      <c r="T17" s="69">
        <v>1060.843314</v>
      </c>
      <c r="U17" s="69">
        <v>61.365271489999998</v>
      </c>
      <c r="V17" s="69">
        <v>39.852159069999999</v>
      </c>
      <c r="W17" s="69">
        <v>260.62606679999999</v>
      </c>
    </row>
    <row r="18" spans="1:23">
      <c r="A18" s="60" t="s">
        <v>280</v>
      </c>
      <c r="B18" s="69">
        <v>19.47318542</v>
      </c>
      <c r="C18" s="69">
        <v>141.8297005</v>
      </c>
      <c r="D18" s="69">
        <v>14.929442160000001</v>
      </c>
      <c r="E18" s="69">
        <v>100.2869049</v>
      </c>
      <c r="F18" s="69">
        <v>91.199418399999999</v>
      </c>
      <c r="G18" s="69">
        <v>9.0874865309999997</v>
      </c>
      <c r="H18" s="69">
        <v>85.357462769999998</v>
      </c>
      <c r="I18" s="69">
        <v>38.297264669999997</v>
      </c>
      <c r="J18" s="69">
        <v>0.64910618099999995</v>
      </c>
      <c r="K18" s="69">
        <v>15.253995249999999</v>
      </c>
      <c r="L18" s="69">
        <v>213.88048660000001</v>
      </c>
      <c r="M18" s="69">
        <v>3.570083994</v>
      </c>
      <c r="N18" s="69">
        <v>12.982123619999999</v>
      </c>
      <c r="O18" s="69">
        <v>2.920977814</v>
      </c>
      <c r="P18" s="69">
        <v>65.559724259999996</v>
      </c>
      <c r="Q18" s="69">
        <v>37.323605399999998</v>
      </c>
      <c r="R18" s="69">
        <v>33.10441522</v>
      </c>
      <c r="S18" s="69">
        <v>2.920977814</v>
      </c>
      <c r="T18" s="69">
        <v>1127.172883</v>
      </c>
      <c r="U18" s="69">
        <v>44.139220289999997</v>
      </c>
      <c r="V18" s="69">
        <v>44.463773379999999</v>
      </c>
      <c r="W18" s="69">
        <v>245.68668940000001</v>
      </c>
    </row>
    <row r="19" spans="1:23">
      <c r="A19" s="60" t="s">
        <v>281</v>
      </c>
      <c r="B19" s="69">
        <v>15.66879026</v>
      </c>
      <c r="C19" s="69">
        <v>78.343951309999994</v>
      </c>
      <c r="D19" s="69">
        <v>10.32715722</v>
      </c>
      <c r="E19" s="69">
        <v>55.552983660000002</v>
      </c>
      <c r="F19" s="69">
        <v>78.700060179999994</v>
      </c>
      <c r="G19" s="69">
        <v>12.81991931</v>
      </c>
      <c r="H19" s="69">
        <v>100.42270120000001</v>
      </c>
      <c r="I19" s="69">
        <v>25.995947480000002</v>
      </c>
      <c r="J19" s="69">
        <v>1.7805443480000001</v>
      </c>
      <c r="K19" s="69">
        <v>20.29820557</v>
      </c>
      <c r="L19" s="69">
        <v>174.13723719999999</v>
      </c>
      <c r="M19" s="69">
        <v>4.6294153050000002</v>
      </c>
      <c r="N19" s="69">
        <v>12.46381044</v>
      </c>
      <c r="O19" s="69">
        <v>0</v>
      </c>
      <c r="P19" s="69">
        <v>49.499132869999997</v>
      </c>
      <c r="Q19" s="69">
        <v>41.30862887</v>
      </c>
      <c r="R19" s="69">
        <v>18.517661220000001</v>
      </c>
      <c r="S19" s="69">
        <v>2.1366532180000002</v>
      </c>
      <c r="T19" s="69">
        <v>954.01566170000001</v>
      </c>
      <c r="U19" s="69">
        <v>30.625362790000001</v>
      </c>
      <c r="V19" s="69">
        <v>38.815866790000001</v>
      </c>
      <c r="W19" s="69">
        <v>531.31443339999998</v>
      </c>
    </row>
    <row r="20" spans="1:23">
      <c r="A20" s="60" t="s">
        <v>282</v>
      </c>
      <c r="B20" s="69">
        <v>21.23563549</v>
      </c>
      <c r="C20" s="69">
        <v>81.461290219999995</v>
      </c>
      <c r="D20" s="69">
        <v>6.2662530939999996</v>
      </c>
      <c r="E20" s="69">
        <v>43.167521309999998</v>
      </c>
      <c r="F20" s="69">
        <v>77.28378816</v>
      </c>
      <c r="G20" s="69">
        <v>12.880631360000001</v>
      </c>
      <c r="H20" s="69">
        <v>90.164419519999996</v>
      </c>
      <c r="I20" s="69">
        <v>25.065012379999999</v>
      </c>
      <c r="J20" s="69">
        <v>1.3925006879999999</v>
      </c>
      <c r="K20" s="69">
        <v>12.532506189999999</v>
      </c>
      <c r="L20" s="69">
        <v>175.45508659999999</v>
      </c>
      <c r="M20" s="69">
        <v>4.525627235</v>
      </c>
      <c r="N20" s="69">
        <v>11.83625584</v>
      </c>
      <c r="O20" s="69">
        <v>0</v>
      </c>
      <c r="P20" s="69">
        <v>45.604397519999999</v>
      </c>
      <c r="Q20" s="69">
        <v>44.560021999999996</v>
      </c>
      <c r="R20" s="69">
        <v>13.92500688</v>
      </c>
      <c r="S20" s="69">
        <v>1.0443755159999999</v>
      </c>
      <c r="T20" s="69">
        <v>1039.849888</v>
      </c>
      <c r="U20" s="69">
        <v>49.085649240000002</v>
      </c>
      <c r="V20" s="69">
        <v>36.553143050000003</v>
      </c>
      <c r="W20" s="69">
        <v>291.38076890000002</v>
      </c>
    </row>
    <row r="21" spans="1:23">
      <c r="A21" s="60" t="s">
        <v>283</v>
      </c>
      <c r="B21" s="69">
        <v>10.85274574</v>
      </c>
      <c r="C21" s="69">
        <v>79.470105939999996</v>
      </c>
      <c r="D21" s="69">
        <v>6.3015943029999999</v>
      </c>
      <c r="E21" s="69">
        <v>43.060894410000003</v>
      </c>
      <c r="F21" s="69">
        <v>61.965677319999998</v>
      </c>
      <c r="G21" s="69">
        <v>11.55292289</v>
      </c>
      <c r="H21" s="69">
        <v>80.170283080000004</v>
      </c>
      <c r="I21" s="69">
        <v>29.407440080000001</v>
      </c>
      <c r="J21" s="69">
        <v>2.1005314340000001</v>
      </c>
      <c r="K21" s="69">
        <v>17.154340049999998</v>
      </c>
      <c r="L21" s="69">
        <v>181.34588049999999</v>
      </c>
      <c r="M21" s="69">
        <v>2.1005314340000001</v>
      </c>
      <c r="N21" s="69">
        <v>16.804251480000001</v>
      </c>
      <c r="O21" s="69">
        <v>1.4003542899999999</v>
      </c>
      <c r="P21" s="69">
        <v>34.658768670000001</v>
      </c>
      <c r="Q21" s="69">
        <v>38.859831540000002</v>
      </c>
      <c r="R21" s="69">
        <v>18.204605770000001</v>
      </c>
      <c r="S21" s="69">
        <v>0.70017714499999995</v>
      </c>
      <c r="T21" s="69">
        <v>1076.172272</v>
      </c>
      <c r="U21" s="69">
        <v>60.215234449999997</v>
      </c>
      <c r="V21" s="69">
        <v>38.509742959999997</v>
      </c>
      <c r="W21" s="69">
        <v>233.5090778</v>
      </c>
    </row>
    <row r="22" spans="1:23">
      <c r="A22" s="60" t="s">
        <v>284</v>
      </c>
      <c r="B22" s="69">
        <v>10.73723508</v>
      </c>
      <c r="C22" s="69">
        <v>86.723821790000002</v>
      </c>
      <c r="D22" s="69">
        <v>3.3037646399999998</v>
      </c>
      <c r="E22" s="69">
        <v>67.314204540000006</v>
      </c>
      <c r="F22" s="69">
        <v>75.986586720000005</v>
      </c>
      <c r="G22" s="69">
        <v>11.97614682</v>
      </c>
      <c r="H22" s="69">
        <v>88.375704110000001</v>
      </c>
      <c r="I22" s="69">
        <v>26.843087700000002</v>
      </c>
      <c r="J22" s="69">
        <v>0.82594115999999995</v>
      </c>
      <c r="K22" s="69">
        <v>14.04099972</v>
      </c>
      <c r="L22" s="69">
        <v>185.4237904</v>
      </c>
      <c r="M22" s="69">
        <v>4.1297058</v>
      </c>
      <c r="N22" s="69">
        <v>17.344764359999999</v>
      </c>
      <c r="O22" s="69">
        <v>1.23891174</v>
      </c>
      <c r="P22" s="69">
        <v>50.382410759999999</v>
      </c>
      <c r="Q22" s="69">
        <v>44.187852059999997</v>
      </c>
      <c r="R22" s="69">
        <v>18.996646680000001</v>
      </c>
      <c r="S22" s="69">
        <v>1.6518823199999999</v>
      </c>
      <c r="T22" s="69">
        <v>1033.252391</v>
      </c>
      <c r="U22" s="69">
        <v>26.843087700000002</v>
      </c>
      <c r="V22" s="69">
        <v>37.167352200000003</v>
      </c>
      <c r="W22" s="69">
        <v>307.6630821</v>
      </c>
    </row>
    <row r="23" spans="1:23">
      <c r="A23" s="60" t="s">
        <v>285</v>
      </c>
      <c r="B23" s="69">
        <v>21.87490571</v>
      </c>
      <c r="C23" s="69">
        <v>94.288386689999996</v>
      </c>
      <c r="D23" s="69">
        <v>9.0516851220000003</v>
      </c>
      <c r="E23" s="69">
        <v>38.469661770000002</v>
      </c>
      <c r="F23" s="69">
        <v>92.025465409999995</v>
      </c>
      <c r="G23" s="69">
        <v>13.577527679999999</v>
      </c>
      <c r="H23" s="69">
        <v>139.5468123</v>
      </c>
      <c r="I23" s="69">
        <v>32.435205019999998</v>
      </c>
      <c r="J23" s="69">
        <v>3.0172283740000001</v>
      </c>
      <c r="K23" s="69">
        <v>15.086141870000001</v>
      </c>
      <c r="L23" s="69">
        <v>229.30935640000001</v>
      </c>
      <c r="M23" s="69">
        <v>6.7887638419999998</v>
      </c>
      <c r="N23" s="69">
        <v>15.84044896</v>
      </c>
      <c r="O23" s="69">
        <v>0</v>
      </c>
      <c r="P23" s="69">
        <v>81.465166100000005</v>
      </c>
      <c r="Q23" s="69">
        <v>41.48689014</v>
      </c>
      <c r="R23" s="69">
        <v>16.594756060000002</v>
      </c>
      <c r="S23" s="69">
        <v>1.5086141870000001</v>
      </c>
      <c r="T23" s="69">
        <v>1170.6846089999999</v>
      </c>
      <c r="U23" s="69">
        <v>33.943819210000001</v>
      </c>
      <c r="V23" s="69">
        <v>52.047189449999998</v>
      </c>
      <c r="W23" s="69">
        <v>315.30036510000002</v>
      </c>
    </row>
    <row r="24" spans="1:23">
      <c r="A24" s="60" t="s">
        <v>286</v>
      </c>
      <c r="B24" s="69">
        <v>12.556999810000001</v>
      </c>
      <c r="C24" s="69">
        <v>140.27962640000001</v>
      </c>
      <c r="D24" s="69">
        <v>11.12191412</v>
      </c>
      <c r="E24" s="69">
        <v>104.7612556</v>
      </c>
      <c r="F24" s="69">
        <v>73.548141740000005</v>
      </c>
      <c r="G24" s="69">
        <v>21.167513970000002</v>
      </c>
      <c r="H24" s="69">
        <v>121.264741</v>
      </c>
      <c r="I24" s="69">
        <v>30.495570969999999</v>
      </c>
      <c r="J24" s="69">
        <v>0.35877142299999998</v>
      </c>
      <c r="K24" s="69">
        <v>24.39645677</v>
      </c>
      <c r="L24" s="69">
        <v>273.74259590000003</v>
      </c>
      <c r="M24" s="69">
        <v>3.2289428080000002</v>
      </c>
      <c r="N24" s="69">
        <v>12.198228390000001</v>
      </c>
      <c r="O24" s="69">
        <v>1.435085693</v>
      </c>
      <c r="P24" s="69">
        <v>80.006027360000004</v>
      </c>
      <c r="Q24" s="69">
        <v>73.906913169999996</v>
      </c>
      <c r="R24" s="69">
        <v>37.670999430000002</v>
      </c>
      <c r="S24" s="69">
        <v>2.8701713849999999</v>
      </c>
      <c r="T24" s="69">
        <v>1192.914982</v>
      </c>
      <c r="U24" s="69">
        <v>48.792913550000002</v>
      </c>
      <c r="V24" s="69">
        <v>54.892027740000003</v>
      </c>
      <c r="W24" s="69">
        <v>197.68305409999999</v>
      </c>
    </row>
    <row r="25" spans="1:23">
      <c r="A25" s="60" t="s">
        <v>287</v>
      </c>
      <c r="B25" s="69">
        <v>7.6464906629999998</v>
      </c>
      <c r="C25" s="69">
        <v>125.1609788</v>
      </c>
      <c r="D25" s="69">
        <v>5.6342562779999996</v>
      </c>
      <c r="E25" s="69">
        <v>32.598197040000002</v>
      </c>
      <c r="F25" s="69">
        <v>67.611075339999999</v>
      </c>
      <c r="G25" s="69">
        <v>9.6587250480000009</v>
      </c>
      <c r="H25" s="69">
        <v>122.7462975</v>
      </c>
      <c r="I25" s="69">
        <v>15.6954282</v>
      </c>
      <c r="J25" s="69">
        <v>2.4146812620000002</v>
      </c>
      <c r="K25" s="69">
        <v>11.26851256</v>
      </c>
      <c r="L25" s="69">
        <v>168.22279459999999</v>
      </c>
      <c r="M25" s="69">
        <v>2.0122343850000002</v>
      </c>
      <c r="N25" s="69">
        <v>15.6954282</v>
      </c>
      <c r="O25" s="69">
        <v>1.6097875079999999</v>
      </c>
      <c r="P25" s="69">
        <v>33.000643920000002</v>
      </c>
      <c r="Q25" s="69">
        <v>45.878943980000003</v>
      </c>
      <c r="R25" s="69">
        <v>41.049581459999999</v>
      </c>
      <c r="S25" s="69">
        <v>0.80489375399999996</v>
      </c>
      <c r="T25" s="69">
        <v>1074.935608</v>
      </c>
      <c r="U25" s="69">
        <v>40.2446877</v>
      </c>
      <c r="V25" s="69">
        <v>51.915647130000004</v>
      </c>
      <c r="W25" s="69">
        <v>264.4075982</v>
      </c>
    </row>
    <row r="26" spans="1:23">
      <c r="A26" s="18" t="s">
        <v>288</v>
      </c>
      <c r="B26" s="69">
        <v>25.720956810000001</v>
      </c>
      <c r="C26" s="69">
        <v>85.313210459999993</v>
      </c>
      <c r="D26" s="69">
        <v>9.4107995990000006</v>
      </c>
      <c r="E26" s="69">
        <v>64.662523320000005</v>
      </c>
      <c r="F26" s="69">
        <v>77.33345894</v>
      </c>
      <c r="G26" s="69">
        <v>13.362766799999999</v>
      </c>
      <c r="H26" s="69">
        <v>99.159311380000005</v>
      </c>
      <c r="I26" s="69">
        <v>23.99611741</v>
      </c>
      <c r="J26" s="69">
        <v>2.3218991959999999</v>
      </c>
      <c r="K26" s="69">
        <v>19.096436239999999</v>
      </c>
      <c r="L26" s="69">
        <v>220.2487237</v>
      </c>
      <c r="M26" s="69">
        <v>4.6437983919999999</v>
      </c>
      <c r="N26" s="69">
        <v>17.466368240000001</v>
      </c>
      <c r="O26" s="69">
        <v>1.355230959</v>
      </c>
      <c r="P26" s="69">
        <v>70.443578470000006</v>
      </c>
      <c r="Q26" s="69">
        <v>40.2778432</v>
      </c>
      <c r="R26" s="69">
        <v>21.55101539</v>
      </c>
      <c r="S26" s="69">
        <v>2.2555592189999998</v>
      </c>
      <c r="T26" s="69">
        <v>970.03262129999996</v>
      </c>
      <c r="U26" s="69">
        <v>36.354307409999997</v>
      </c>
      <c r="V26" s="69">
        <v>48.229163300000003</v>
      </c>
      <c r="W26" s="69">
        <v>238.41640029999999</v>
      </c>
    </row>
    <row r="27" spans="1:23">
      <c r="A27" s="18" t="s">
        <v>1006</v>
      </c>
      <c r="B27" s="122">
        <f>_xlfn.STDEV.P(B5:B25)/AVERAGE(B5:B25)</f>
        <v>0.43207656696450214</v>
      </c>
      <c r="C27" s="122">
        <f t="shared" ref="C27:U27" si="0">_xlfn.STDEV.P(C5:C25)/AVERAGE(C5:C25)</f>
        <v>0.29933333978945059</v>
      </c>
      <c r="D27" s="122">
        <f t="shared" si="0"/>
        <v>0.29883326042469766</v>
      </c>
      <c r="E27" s="122">
        <f t="shared" si="0"/>
        <v>0.31389932613929561</v>
      </c>
      <c r="F27" s="122">
        <f t="shared" si="0"/>
        <v>0.13324589967419043</v>
      </c>
      <c r="G27" s="122">
        <f t="shared" si="0"/>
        <v>0.25753858561189119</v>
      </c>
      <c r="H27" s="122">
        <f t="shared" si="0"/>
        <v>0.15853133532091254</v>
      </c>
      <c r="I27" s="122">
        <f t="shared" si="0"/>
        <v>0.24555153615705758</v>
      </c>
      <c r="J27" s="122">
        <f t="shared" si="0"/>
        <v>0.67659503184409708</v>
      </c>
      <c r="K27" s="122">
        <f t="shared" si="0"/>
        <v>0.32274127801812358</v>
      </c>
      <c r="L27" s="122">
        <f t="shared" si="0"/>
        <v>0.17025046447940498</v>
      </c>
      <c r="M27" s="122">
        <f t="shared" si="0"/>
        <v>0.56485277819436508</v>
      </c>
      <c r="N27" s="122">
        <f t="shared" si="0"/>
        <v>0.25401197527744285</v>
      </c>
      <c r="O27" s="122">
        <f t="shared" si="0"/>
        <v>0.7431720173418862</v>
      </c>
      <c r="P27" s="122">
        <f t="shared" si="0"/>
        <v>0.34354041879494518</v>
      </c>
      <c r="Q27" s="122">
        <f t="shared" si="0"/>
        <v>0.21542891224287417</v>
      </c>
      <c r="R27" s="122">
        <f t="shared" si="0"/>
        <v>0.40519902768279692</v>
      </c>
      <c r="S27" s="122">
        <f t="shared" si="0"/>
        <v>0.59265436009020933</v>
      </c>
      <c r="T27" s="122">
        <f t="shared" si="0"/>
        <v>8.7825177701256196E-2</v>
      </c>
      <c r="U27" s="122">
        <f t="shared" si="0"/>
        <v>0.28210069295324108</v>
      </c>
      <c r="V27" s="122">
        <f t="shared" ref="V27" si="1">_xlfn.STDEV.P(V5:V25)/AVERAGE(V5:V25)</f>
        <v>0.13798985855346729</v>
      </c>
      <c r="W27" s="122">
        <f>_xlfn.STDEV.P(W5:W25)/AVERAGE(W5:W25)</f>
        <v>0.26690865336972713</v>
      </c>
    </row>
    <row r="28" spans="1:23">
      <c r="A28" s="24" t="s">
        <v>235</v>
      </c>
    </row>
    <row r="29" spans="1:23">
      <c r="A29" s="24" t="s">
        <v>265</v>
      </c>
    </row>
    <row r="30" spans="1:23">
      <c r="A30" s="24" t="s">
        <v>62</v>
      </c>
    </row>
    <row r="31" spans="1:23">
      <c r="A31" s="24" t="s">
        <v>244</v>
      </c>
    </row>
    <row r="32" spans="1:23">
      <c r="A32" s="24" t="s">
        <v>63</v>
      </c>
    </row>
    <row r="33" spans="1:1">
      <c r="A33" s="24" t="s">
        <v>60</v>
      </c>
    </row>
    <row r="34" spans="1:1">
      <c r="A34" s="53" t="s">
        <v>1007</v>
      </c>
    </row>
    <row r="35" spans="1:1">
      <c r="A35" s="24" t="s">
        <v>1005</v>
      </c>
    </row>
    <row r="36" spans="1:1">
      <c r="A36" s="24" t="s">
        <v>266</v>
      </c>
    </row>
  </sheetData>
  <pageMargins left="0.7" right="0.7" top="0.75" bottom="0.75" header="0.3" footer="0.3"/>
  <drawing r:id="rId1"/>
  <tableParts count="1">
    <tablePart r:id="rId2"/>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842B7-8F0D-4E7F-9994-F62C05327815}">
  <dimension ref="A1:W36"/>
  <sheetViews>
    <sheetView zoomScaleNormal="100" workbookViewId="0"/>
  </sheetViews>
  <sheetFormatPr defaultColWidth="9.33203125" defaultRowHeight="13.5"/>
  <cols>
    <col min="1" max="1" width="48.83203125" style="16" customWidth="1"/>
    <col min="2" max="2" width="40.1640625" style="16" bestFit="1" customWidth="1"/>
    <col min="3" max="3" width="39.33203125" style="16" bestFit="1" customWidth="1"/>
    <col min="4" max="4" width="13.33203125" style="16" customWidth="1"/>
    <col min="5" max="5" width="29.6640625" style="16" bestFit="1" customWidth="1"/>
    <col min="6" max="7" width="13.33203125" style="16" customWidth="1"/>
    <col min="8" max="8" width="13.83203125" style="16" bestFit="1" customWidth="1"/>
    <col min="9" max="11" width="12.6640625" style="16" bestFit="1" customWidth="1"/>
    <col min="12" max="12" width="13.83203125" style="16" bestFit="1" customWidth="1"/>
    <col min="13" max="14" width="12.6640625" style="16" bestFit="1" customWidth="1"/>
    <col min="15" max="15" width="11.6640625" style="16" bestFit="1" customWidth="1"/>
    <col min="16" max="16" width="13.83203125" style="16" bestFit="1" customWidth="1"/>
    <col min="17" max="18" width="12.6640625" style="16" bestFit="1" customWidth="1"/>
    <col min="19" max="19" width="11.6640625" style="16" bestFit="1" customWidth="1"/>
    <col min="20" max="20" width="14.83203125" style="16" bestFit="1" customWidth="1"/>
    <col min="21" max="21" width="12.6640625" style="16" bestFit="1" customWidth="1"/>
    <col min="22" max="22" width="12.6640625" style="16" customWidth="1"/>
    <col min="23" max="23" width="12.6640625" style="16" bestFit="1" customWidth="1"/>
    <col min="24" max="16384" width="9.33203125" style="16"/>
  </cols>
  <sheetData>
    <row r="1" spans="1:23">
      <c r="A1" s="44" t="s">
        <v>898</v>
      </c>
    </row>
    <row r="2" spans="1:23" ht="17.25" customHeight="1">
      <c r="A2" s="17" t="s">
        <v>1066</v>
      </c>
      <c r="B2" s="17"/>
      <c r="C2" s="17"/>
      <c r="D2" s="17"/>
      <c r="E2" s="17"/>
      <c r="F2" s="17"/>
      <c r="G2" s="17"/>
    </row>
    <row r="3" spans="1:23" ht="17.25" customHeight="1">
      <c r="A3" s="45" t="s">
        <v>1019</v>
      </c>
      <c r="B3" s="46"/>
      <c r="C3" s="46"/>
      <c r="D3" s="46"/>
      <c r="E3" s="46"/>
      <c r="F3" s="46"/>
      <c r="G3" s="46"/>
    </row>
    <row r="4" spans="1:23" ht="101.25">
      <c r="A4" s="23" t="s">
        <v>28</v>
      </c>
      <c r="B4" s="112" t="s">
        <v>185</v>
      </c>
      <c r="C4" s="112" t="s">
        <v>186</v>
      </c>
      <c r="D4" s="112" t="s">
        <v>187</v>
      </c>
      <c r="E4" s="111" t="s">
        <v>289</v>
      </c>
      <c r="F4" s="111" t="s">
        <v>188</v>
      </c>
      <c r="G4" s="111" t="s">
        <v>223</v>
      </c>
      <c r="H4" s="111" t="s">
        <v>86</v>
      </c>
      <c r="I4" s="111" t="s">
        <v>229</v>
      </c>
      <c r="J4" s="111" t="s">
        <v>193</v>
      </c>
      <c r="K4" s="111" t="s">
        <v>194</v>
      </c>
      <c r="L4" s="111" t="s">
        <v>195</v>
      </c>
      <c r="M4" s="111" t="s">
        <v>196</v>
      </c>
      <c r="N4" s="111" t="s">
        <v>197</v>
      </c>
      <c r="O4" s="111" t="s">
        <v>67</v>
      </c>
      <c r="P4" s="111" t="s">
        <v>199</v>
      </c>
      <c r="Q4" s="111" t="s">
        <v>200</v>
      </c>
      <c r="R4" s="111" t="s">
        <v>225</v>
      </c>
      <c r="S4" s="111" t="s">
        <v>202</v>
      </c>
      <c r="T4" s="111" t="s">
        <v>203</v>
      </c>
      <c r="U4" s="111" t="s">
        <v>204</v>
      </c>
      <c r="V4" s="111" t="s">
        <v>205</v>
      </c>
      <c r="W4" s="111" t="s">
        <v>981</v>
      </c>
    </row>
    <row r="5" spans="1:23">
      <c r="A5" s="60" t="s">
        <v>267</v>
      </c>
      <c r="B5" s="69">
        <v>14.66502038</v>
      </c>
      <c r="C5" s="69">
        <v>5.8660081530000001</v>
      </c>
      <c r="D5" s="69">
        <v>2.4441700640000001</v>
      </c>
      <c r="E5" s="121">
        <v>9.9396249260000005</v>
      </c>
      <c r="F5" s="69">
        <v>0.44809784499999999</v>
      </c>
      <c r="G5" s="69">
        <v>1.1813488640000001</v>
      </c>
      <c r="H5" s="69">
        <v>31.326112980000001</v>
      </c>
      <c r="I5" s="69">
        <v>2.7293232380000001</v>
      </c>
      <c r="J5" s="69">
        <v>6.680731508</v>
      </c>
      <c r="K5" s="69">
        <v>1.833127548</v>
      </c>
      <c r="L5" s="69">
        <v>214.55739539999999</v>
      </c>
      <c r="M5" s="69">
        <v>10.99876529</v>
      </c>
      <c r="N5" s="69">
        <v>5.5808549789999997</v>
      </c>
      <c r="O5" s="69">
        <v>1.140612696</v>
      </c>
      <c r="P5" s="69">
        <v>37.232857299999999</v>
      </c>
      <c r="Q5" s="69">
        <v>3.8699359339999999</v>
      </c>
      <c r="R5" s="69">
        <v>6.1511613269999996</v>
      </c>
      <c r="S5" s="69">
        <v>2.5256423990000001</v>
      </c>
      <c r="T5" s="69">
        <v>116.831329</v>
      </c>
      <c r="U5" s="69">
        <v>1.751655212</v>
      </c>
      <c r="V5" s="69">
        <v>34.585006399999997</v>
      </c>
      <c r="W5" s="69">
        <v>39.025248679999997</v>
      </c>
    </row>
    <row r="6" spans="1:23">
      <c r="A6" s="60" t="s">
        <v>268</v>
      </c>
      <c r="B6" s="69">
        <v>13.59404235</v>
      </c>
      <c r="C6" s="69">
        <v>4.4489593139999997</v>
      </c>
      <c r="D6" s="69">
        <v>1.482986438</v>
      </c>
      <c r="E6" s="69">
        <v>17.05434404</v>
      </c>
      <c r="F6" s="69">
        <v>0.247164406</v>
      </c>
      <c r="G6" s="69">
        <v>1.9773152510000001</v>
      </c>
      <c r="H6" s="69">
        <v>39.546305019999998</v>
      </c>
      <c r="I6" s="69">
        <v>3.213137283</v>
      </c>
      <c r="J6" s="69">
        <v>4.6961237210000002</v>
      </c>
      <c r="K6" s="69">
        <v>1.235822032</v>
      </c>
      <c r="L6" s="69">
        <v>280.28443679999998</v>
      </c>
      <c r="M6" s="69">
        <v>8.8979186289999994</v>
      </c>
      <c r="N6" s="69">
        <v>5.1904525330000002</v>
      </c>
      <c r="O6" s="69">
        <v>0.74149321899999998</v>
      </c>
      <c r="P6" s="69">
        <v>40.040633829999997</v>
      </c>
      <c r="Q6" s="69">
        <v>5.4376169399999998</v>
      </c>
      <c r="R6" s="69">
        <v>9.1450830350000007</v>
      </c>
      <c r="S6" s="69">
        <v>4.9432881269999998</v>
      </c>
      <c r="T6" s="69">
        <v>155.96074039999999</v>
      </c>
      <c r="U6" s="69">
        <v>1.235822032</v>
      </c>
      <c r="V6" s="69">
        <v>31.389879610000001</v>
      </c>
      <c r="W6" s="69">
        <v>54.376169400000002</v>
      </c>
    </row>
    <row r="7" spans="1:23">
      <c r="A7" s="60" t="s">
        <v>269</v>
      </c>
      <c r="B7" s="69">
        <v>11.5915534</v>
      </c>
      <c r="C7" s="69">
        <v>9.2732427210000008</v>
      </c>
      <c r="D7" s="69">
        <v>1.98712344</v>
      </c>
      <c r="E7" s="69">
        <v>5.2989958399999999</v>
      </c>
      <c r="F7" s="69">
        <v>0</v>
      </c>
      <c r="G7" s="69">
        <v>1.32474896</v>
      </c>
      <c r="H7" s="69">
        <v>29.47566436</v>
      </c>
      <c r="I7" s="69">
        <v>0.99356171999999998</v>
      </c>
      <c r="J7" s="69">
        <v>4.3054341200000001</v>
      </c>
      <c r="K7" s="69">
        <v>0.33118723999999999</v>
      </c>
      <c r="L7" s="69">
        <v>202.35540370000001</v>
      </c>
      <c r="M7" s="69">
        <v>3.9742468799999999</v>
      </c>
      <c r="N7" s="69">
        <v>6.2925575599999997</v>
      </c>
      <c r="O7" s="69">
        <v>0.99356171999999998</v>
      </c>
      <c r="P7" s="69">
        <v>17.884110960000001</v>
      </c>
      <c r="Q7" s="69">
        <v>3.3118723999999999</v>
      </c>
      <c r="R7" s="69">
        <v>7.6173065199999996</v>
      </c>
      <c r="S7" s="69">
        <v>1.32474896</v>
      </c>
      <c r="T7" s="69">
        <v>117.9026574</v>
      </c>
      <c r="U7" s="69">
        <v>2.64949792</v>
      </c>
      <c r="V7" s="69">
        <v>27.488540919999998</v>
      </c>
      <c r="W7" s="69">
        <v>39.080094320000001</v>
      </c>
    </row>
    <row r="8" spans="1:23">
      <c r="A8" s="60" t="s">
        <v>270</v>
      </c>
      <c r="B8" s="69">
        <v>9.104421361</v>
      </c>
      <c r="C8" s="69">
        <v>12.06865157</v>
      </c>
      <c r="D8" s="69">
        <v>1.4821151050000001</v>
      </c>
      <c r="E8" s="69">
        <v>13.76249741</v>
      </c>
      <c r="F8" s="69">
        <v>0</v>
      </c>
      <c r="G8" s="69">
        <v>1.4821151050000001</v>
      </c>
      <c r="H8" s="69">
        <v>41.075761489999998</v>
      </c>
      <c r="I8" s="69">
        <v>2.3290380229999998</v>
      </c>
      <c r="J8" s="69">
        <v>2.7524994810000001</v>
      </c>
      <c r="K8" s="69">
        <v>0.846922917</v>
      </c>
      <c r="L8" s="69">
        <v>242.43168510000001</v>
      </c>
      <c r="M8" s="69">
        <v>4.2346145870000003</v>
      </c>
      <c r="N8" s="69">
        <v>8.2574984439999994</v>
      </c>
      <c r="O8" s="69">
        <v>2.540768752</v>
      </c>
      <c r="P8" s="69">
        <v>20.537880739999999</v>
      </c>
      <c r="Q8" s="69">
        <v>2.7524994810000001</v>
      </c>
      <c r="R8" s="69">
        <v>4.4463453160000004</v>
      </c>
      <c r="S8" s="69">
        <v>1.905576564</v>
      </c>
      <c r="T8" s="69">
        <v>142.2830501</v>
      </c>
      <c r="U8" s="69">
        <v>3.17596094</v>
      </c>
      <c r="V8" s="69">
        <v>27.524994809999999</v>
      </c>
      <c r="W8" s="69">
        <v>21.596534389999999</v>
      </c>
    </row>
    <row r="9" spans="1:23">
      <c r="A9" s="60" t="s">
        <v>271</v>
      </c>
      <c r="B9" s="69">
        <v>7.0488212199999998</v>
      </c>
      <c r="C9" s="69">
        <v>7.3199297290000001</v>
      </c>
      <c r="D9" s="69">
        <v>1.355542542</v>
      </c>
      <c r="E9" s="69">
        <v>11.65766586</v>
      </c>
      <c r="F9" s="69">
        <v>0.27110850800000003</v>
      </c>
      <c r="G9" s="69">
        <v>0.81332552499999999</v>
      </c>
      <c r="H9" s="69">
        <v>33.888563560000001</v>
      </c>
      <c r="I9" s="69">
        <v>0.54221701700000002</v>
      </c>
      <c r="J9" s="69">
        <v>1.897759559</v>
      </c>
      <c r="K9" s="69">
        <v>1.084434034</v>
      </c>
      <c r="L9" s="69">
        <v>195.1981261</v>
      </c>
      <c r="M9" s="69">
        <v>2.9821935929999999</v>
      </c>
      <c r="N9" s="69">
        <v>6.5066042030000002</v>
      </c>
      <c r="O9" s="69">
        <v>3.7955191190000002</v>
      </c>
      <c r="P9" s="69">
        <v>15.18207647</v>
      </c>
      <c r="Q9" s="69">
        <v>2.1688680680000001</v>
      </c>
      <c r="R9" s="69">
        <v>4.8799531519999997</v>
      </c>
      <c r="S9" s="69">
        <v>1.6266510510000001</v>
      </c>
      <c r="T9" s="69">
        <v>136.63868830000001</v>
      </c>
      <c r="U9" s="69">
        <v>1.6266510510000001</v>
      </c>
      <c r="V9" s="69">
        <v>27.65306786</v>
      </c>
      <c r="W9" s="69">
        <v>19.248704100000001</v>
      </c>
    </row>
    <row r="10" spans="1:23">
      <c r="A10" s="60" t="s">
        <v>272</v>
      </c>
      <c r="B10" s="69">
        <v>5.4004693499999998</v>
      </c>
      <c r="C10" s="69">
        <v>8.3461799039999995</v>
      </c>
      <c r="D10" s="69">
        <v>1.4728552770000001</v>
      </c>
      <c r="E10" s="69">
        <v>8.8371316629999992</v>
      </c>
      <c r="F10" s="69">
        <v>0</v>
      </c>
      <c r="G10" s="69">
        <v>0.49095175899999999</v>
      </c>
      <c r="H10" s="69">
        <v>27.493298509999999</v>
      </c>
      <c r="I10" s="69">
        <v>0.98190351799999998</v>
      </c>
      <c r="J10" s="69">
        <v>1.4728552770000001</v>
      </c>
      <c r="K10" s="69">
        <v>0</v>
      </c>
      <c r="L10" s="69">
        <v>167.90550160000001</v>
      </c>
      <c r="M10" s="69">
        <v>1.963807036</v>
      </c>
      <c r="N10" s="69">
        <v>4.9095175910000002</v>
      </c>
      <c r="O10" s="69">
        <v>2.454758795</v>
      </c>
      <c r="P10" s="69">
        <v>20.129022119999998</v>
      </c>
      <c r="Q10" s="69">
        <v>1.963807036</v>
      </c>
      <c r="R10" s="69">
        <v>3.4366623139999999</v>
      </c>
      <c r="S10" s="69">
        <v>1.963807036</v>
      </c>
      <c r="T10" s="69">
        <v>153.17694879999999</v>
      </c>
      <c r="U10" s="69">
        <v>1.4728552770000001</v>
      </c>
      <c r="V10" s="69">
        <v>29.457105540000001</v>
      </c>
      <c r="W10" s="69">
        <v>27.98425027</v>
      </c>
    </row>
    <row r="11" spans="1:23">
      <c r="A11" s="60" t="s">
        <v>273</v>
      </c>
      <c r="B11" s="69">
        <v>5.2702631479999997</v>
      </c>
      <c r="C11" s="69">
        <v>6.8918825789999998</v>
      </c>
      <c r="D11" s="69">
        <v>2.0270242879999998</v>
      </c>
      <c r="E11" s="69">
        <v>12.97295544</v>
      </c>
      <c r="F11" s="69">
        <v>0.40540485799999998</v>
      </c>
      <c r="G11" s="69">
        <v>0.81080971499999999</v>
      </c>
      <c r="H11" s="69">
        <v>31.216174030000001</v>
      </c>
      <c r="I11" s="69">
        <v>2.432429145</v>
      </c>
      <c r="J11" s="69">
        <v>4.0540485759999996</v>
      </c>
      <c r="K11" s="69">
        <v>0.81080971499999999</v>
      </c>
      <c r="L11" s="69">
        <v>188.9186636</v>
      </c>
      <c r="M11" s="69">
        <v>2.8378340030000002</v>
      </c>
      <c r="N11" s="69">
        <v>8.1080971510000008</v>
      </c>
      <c r="O11" s="69">
        <v>2.0270242879999998</v>
      </c>
      <c r="P11" s="69">
        <v>15.405384590000001</v>
      </c>
      <c r="Q11" s="69">
        <v>5.2702631479999997</v>
      </c>
      <c r="R11" s="69">
        <v>4.0540485759999996</v>
      </c>
      <c r="S11" s="69">
        <v>2.432429145</v>
      </c>
      <c r="T11" s="69">
        <v>150.810607</v>
      </c>
      <c r="U11" s="69">
        <v>2.0270242879999998</v>
      </c>
      <c r="V11" s="69">
        <v>36.081032319999998</v>
      </c>
      <c r="W11" s="69">
        <v>33.648603180000002</v>
      </c>
    </row>
    <row r="12" spans="1:23">
      <c r="A12" s="60" t="s">
        <v>274</v>
      </c>
      <c r="B12" s="69">
        <v>1.6385652719999999</v>
      </c>
      <c r="C12" s="69">
        <v>9.8313916330000009</v>
      </c>
      <c r="D12" s="69">
        <v>3.2771305439999998</v>
      </c>
      <c r="E12" s="69">
        <v>6.5542610889999997</v>
      </c>
      <c r="F12" s="69">
        <v>1.6385652719999999</v>
      </c>
      <c r="G12" s="69">
        <v>1.6385652719999999</v>
      </c>
      <c r="H12" s="69">
        <v>32.771305439999999</v>
      </c>
      <c r="I12" s="69">
        <v>1.6385652719999999</v>
      </c>
      <c r="J12" s="69">
        <v>0</v>
      </c>
      <c r="K12" s="69">
        <v>1.6385652719999999</v>
      </c>
      <c r="L12" s="69">
        <v>249.06192139999999</v>
      </c>
      <c r="M12" s="69">
        <v>11.469956910000001</v>
      </c>
      <c r="N12" s="69">
        <v>1.6385652719999999</v>
      </c>
      <c r="O12" s="69">
        <v>1.6385652719999999</v>
      </c>
      <c r="P12" s="69">
        <v>26.217044359999999</v>
      </c>
      <c r="Q12" s="69">
        <v>4.9156958169999996</v>
      </c>
      <c r="R12" s="69">
        <v>4.9156958169999996</v>
      </c>
      <c r="S12" s="69">
        <v>1.6385652719999999</v>
      </c>
      <c r="T12" s="69">
        <v>142.5551787</v>
      </c>
      <c r="U12" s="69">
        <v>1.6385652719999999</v>
      </c>
      <c r="V12" s="69">
        <v>29.494174900000001</v>
      </c>
      <c r="W12" s="69">
        <v>32.771305439999999</v>
      </c>
    </row>
    <row r="13" spans="1:23">
      <c r="A13" s="60" t="s">
        <v>275</v>
      </c>
      <c r="B13" s="69">
        <v>9.4952935000000007</v>
      </c>
      <c r="C13" s="69">
        <v>8.2292543659999993</v>
      </c>
      <c r="D13" s="69">
        <v>1.8990587000000001</v>
      </c>
      <c r="E13" s="69">
        <v>12.02737177</v>
      </c>
      <c r="F13" s="69">
        <v>0.63301956699999995</v>
      </c>
      <c r="G13" s="69">
        <v>0</v>
      </c>
      <c r="H13" s="69">
        <v>30.384939200000002</v>
      </c>
      <c r="I13" s="69">
        <v>1.266039133</v>
      </c>
      <c r="J13" s="69">
        <v>0.63301956699999995</v>
      </c>
      <c r="K13" s="69">
        <v>0</v>
      </c>
      <c r="L13" s="69">
        <v>203.8323005</v>
      </c>
      <c r="M13" s="69">
        <v>3.7981174000000002</v>
      </c>
      <c r="N13" s="69">
        <v>5.0641565330000002</v>
      </c>
      <c r="O13" s="69">
        <v>3.7981174000000002</v>
      </c>
      <c r="P13" s="69">
        <v>13.92643047</v>
      </c>
      <c r="Q13" s="69">
        <v>1.8990587000000001</v>
      </c>
      <c r="R13" s="69">
        <v>6.9632152329999997</v>
      </c>
      <c r="S13" s="69">
        <v>1.8990587000000001</v>
      </c>
      <c r="T13" s="69">
        <v>170.91528299999999</v>
      </c>
      <c r="U13" s="69">
        <v>0.63301956699999995</v>
      </c>
      <c r="V13" s="69">
        <v>38.614193559999997</v>
      </c>
      <c r="W13" s="69">
        <v>24.05474353</v>
      </c>
    </row>
    <row r="14" spans="1:23">
      <c r="A14" s="60" t="s">
        <v>276</v>
      </c>
      <c r="B14" s="69">
        <v>8.369784095</v>
      </c>
      <c r="C14" s="69">
        <v>7.6664408929999999</v>
      </c>
      <c r="D14" s="69">
        <v>2.1803639239999999</v>
      </c>
      <c r="E14" s="69">
        <v>11.464494180000001</v>
      </c>
      <c r="F14" s="69">
        <v>0.14066864000000001</v>
      </c>
      <c r="G14" s="69">
        <v>1.195683442</v>
      </c>
      <c r="H14" s="69">
        <v>35.800168939999999</v>
      </c>
      <c r="I14" s="69">
        <v>3.6573846460000001</v>
      </c>
      <c r="J14" s="69">
        <v>3.4463816860000001</v>
      </c>
      <c r="K14" s="69">
        <v>1.125349122</v>
      </c>
      <c r="L14" s="69">
        <v>222.74879179999999</v>
      </c>
      <c r="M14" s="69">
        <v>2.9540414450000001</v>
      </c>
      <c r="N14" s="69">
        <v>7.7367752139999997</v>
      </c>
      <c r="O14" s="69">
        <v>7.0334320000000006E-2</v>
      </c>
      <c r="P14" s="69">
        <v>29.821751729999999</v>
      </c>
      <c r="Q14" s="69">
        <v>4.6420651279999996</v>
      </c>
      <c r="R14" s="69">
        <v>5.7674142499999999</v>
      </c>
      <c r="S14" s="69">
        <v>3.3057130460000002</v>
      </c>
      <c r="T14" s="69">
        <v>129.2041461</v>
      </c>
      <c r="U14" s="69">
        <v>2.391366884</v>
      </c>
      <c r="V14" s="69">
        <v>36.011171900000001</v>
      </c>
      <c r="W14" s="69">
        <v>30.73609789</v>
      </c>
    </row>
    <row r="15" spans="1:23">
      <c r="A15" s="60" t="s">
        <v>277</v>
      </c>
      <c r="B15" s="69">
        <v>5.8182495210000003</v>
      </c>
      <c r="C15" s="69">
        <v>3.7818621889999999</v>
      </c>
      <c r="D15" s="69">
        <v>1.45456238</v>
      </c>
      <c r="E15" s="69">
        <v>6.981899426</v>
      </c>
      <c r="F15" s="69">
        <v>0</v>
      </c>
      <c r="G15" s="69">
        <v>0.29091247599999998</v>
      </c>
      <c r="H15" s="69">
        <v>25.89121037</v>
      </c>
      <c r="I15" s="69">
        <v>4.3636871409999998</v>
      </c>
      <c r="J15" s="69">
        <v>4.9455120929999996</v>
      </c>
      <c r="K15" s="69">
        <v>1.745474856</v>
      </c>
      <c r="L15" s="69">
        <v>188.51128449999999</v>
      </c>
      <c r="M15" s="69">
        <v>2.6182122849999998</v>
      </c>
      <c r="N15" s="69">
        <v>5.8182495210000003</v>
      </c>
      <c r="O15" s="69">
        <v>0.58182495199999995</v>
      </c>
      <c r="P15" s="69">
        <v>19.4911359</v>
      </c>
      <c r="Q15" s="69">
        <v>2.6182122849999998</v>
      </c>
      <c r="R15" s="69">
        <v>4.9455120929999996</v>
      </c>
      <c r="S15" s="69">
        <v>0.87273742799999998</v>
      </c>
      <c r="T15" s="69">
        <v>119.5650277</v>
      </c>
      <c r="U15" s="69">
        <v>1.45456238</v>
      </c>
      <c r="V15" s="69">
        <v>30.836722460000001</v>
      </c>
      <c r="W15" s="69">
        <v>25.309385420000002</v>
      </c>
    </row>
    <row r="16" spans="1:23">
      <c r="A16" s="60" t="s">
        <v>278</v>
      </c>
      <c r="B16" s="69">
        <v>9.2811836450000005</v>
      </c>
      <c r="C16" s="69">
        <v>7.1872580670000001</v>
      </c>
      <c r="D16" s="69">
        <v>2.150518162</v>
      </c>
      <c r="E16" s="69">
        <v>9.1679984789999995</v>
      </c>
      <c r="F16" s="69">
        <v>0.113185166</v>
      </c>
      <c r="G16" s="69">
        <v>0.67911099799999997</v>
      </c>
      <c r="H16" s="69">
        <v>35.540142250000002</v>
      </c>
      <c r="I16" s="69">
        <v>3.5653327419999998</v>
      </c>
      <c r="J16" s="69">
        <v>1.9807404120000001</v>
      </c>
      <c r="K16" s="69">
        <v>1.6977774960000001</v>
      </c>
      <c r="L16" s="69">
        <v>210.12826140000001</v>
      </c>
      <c r="M16" s="69">
        <v>2.9994069099999998</v>
      </c>
      <c r="N16" s="69">
        <v>7.0174803170000004</v>
      </c>
      <c r="O16" s="69">
        <v>1.131851664</v>
      </c>
      <c r="P16" s="69">
        <v>29.93747651</v>
      </c>
      <c r="Q16" s="69">
        <v>3.3955549920000001</v>
      </c>
      <c r="R16" s="69">
        <v>4.9235547390000001</v>
      </c>
      <c r="S16" s="69">
        <v>1.867555246</v>
      </c>
      <c r="T16" s="69">
        <v>136.61449590000001</v>
      </c>
      <c r="U16" s="69">
        <v>1.6977774960000001</v>
      </c>
      <c r="V16" s="69">
        <v>31.57866143</v>
      </c>
      <c r="W16" s="69">
        <v>27.84355094</v>
      </c>
    </row>
    <row r="17" spans="1:23">
      <c r="A17" s="60" t="s">
        <v>279</v>
      </c>
      <c r="B17" s="69">
        <v>8.1115014040000002</v>
      </c>
      <c r="C17" s="69">
        <v>4.9374356370000001</v>
      </c>
      <c r="D17" s="69">
        <v>3.8794137150000001</v>
      </c>
      <c r="E17" s="69">
        <v>8.8168493520000002</v>
      </c>
      <c r="F17" s="69">
        <v>0</v>
      </c>
      <c r="G17" s="69">
        <v>0.352673974</v>
      </c>
      <c r="H17" s="69">
        <v>34.562049459999997</v>
      </c>
      <c r="I17" s="69">
        <v>2.468717818</v>
      </c>
      <c r="J17" s="69">
        <v>4.2320876890000001</v>
      </c>
      <c r="K17" s="69">
        <v>0.352673974</v>
      </c>
      <c r="L17" s="69">
        <v>179.86372679999999</v>
      </c>
      <c r="M17" s="69">
        <v>2.468717818</v>
      </c>
      <c r="N17" s="69">
        <v>5.9954575590000001</v>
      </c>
      <c r="O17" s="69">
        <v>1.058021922</v>
      </c>
      <c r="P17" s="69">
        <v>19.0443946</v>
      </c>
      <c r="Q17" s="69">
        <v>2.8213917930000001</v>
      </c>
      <c r="R17" s="69">
        <v>9.5221973000000002</v>
      </c>
      <c r="S17" s="69">
        <v>1.76336987</v>
      </c>
      <c r="T17" s="69">
        <v>134.72145810000001</v>
      </c>
      <c r="U17" s="69">
        <v>2.8213917930000001</v>
      </c>
      <c r="V17" s="69">
        <v>36.6780933</v>
      </c>
      <c r="W17" s="69">
        <v>31.387983689999999</v>
      </c>
    </row>
    <row r="18" spans="1:23">
      <c r="A18" s="60" t="s">
        <v>280</v>
      </c>
      <c r="B18" s="69">
        <v>11.034805070000001</v>
      </c>
      <c r="C18" s="69">
        <v>12.00846434</v>
      </c>
      <c r="D18" s="69">
        <v>1.6227654520000001</v>
      </c>
      <c r="E18" s="69">
        <v>15.253995249999999</v>
      </c>
      <c r="F18" s="69">
        <v>0.32455308999999999</v>
      </c>
      <c r="G18" s="69">
        <v>0.64910618099999995</v>
      </c>
      <c r="H18" s="69">
        <v>39.92003012</v>
      </c>
      <c r="I18" s="69">
        <v>2.5964247230000002</v>
      </c>
      <c r="J18" s="69">
        <v>2.2718716329999999</v>
      </c>
      <c r="K18" s="69">
        <v>0.97365927100000005</v>
      </c>
      <c r="L18" s="69">
        <v>218.42422980000001</v>
      </c>
      <c r="M18" s="69">
        <v>3.2455309040000002</v>
      </c>
      <c r="N18" s="69">
        <v>5.1928494460000003</v>
      </c>
      <c r="O18" s="69">
        <v>0.64910618099999995</v>
      </c>
      <c r="P18" s="69">
        <v>32.779862129999998</v>
      </c>
      <c r="Q18" s="69">
        <v>4.5437432659999999</v>
      </c>
      <c r="R18" s="69">
        <v>7.4647210790000003</v>
      </c>
      <c r="S18" s="69">
        <v>2.5964247230000002</v>
      </c>
      <c r="T18" s="69">
        <v>176.55688119999999</v>
      </c>
      <c r="U18" s="69">
        <v>1.2982123619999999</v>
      </c>
      <c r="V18" s="69">
        <v>32.455309040000003</v>
      </c>
      <c r="W18" s="69">
        <v>30.507990499999998</v>
      </c>
    </row>
    <row r="19" spans="1:23">
      <c r="A19" s="60" t="s">
        <v>281</v>
      </c>
      <c r="B19" s="69">
        <v>7.834395131</v>
      </c>
      <c r="C19" s="69">
        <v>7.4782862620000001</v>
      </c>
      <c r="D19" s="69">
        <v>0.35610887000000002</v>
      </c>
      <c r="E19" s="69">
        <v>6.0538507829999997</v>
      </c>
      <c r="F19" s="69">
        <v>0</v>
      </c>
      <c r="G19" s="69">
        <v>0.71221773899999996</v>
      </c>
      <c r="H19" s="69">
        <v>35.610886960000002</v>
      </c>
      <c r="I19" s="69">
        <v>1.0683266090000001</v>
      </c>
      <c r="J19" s="69">
        <v>3.2049798260000002</v>
      </c>
      <c r="K19" s="69">
        <v>0.35610887000000002</v>
      </c>
      <c r="L19" s="69">
        <v>178.0544348</v>
      </c>
      <c r="M19" s="69">
        <v>3.5610886960000001</v>
      </c>
      <c r="N19" s="69">
        <v>7.834395131</v>
      </c>
      <c r="O19" s="69">
        <v>0</v>
      </c>
      <c r="P19" s="69">
        <v>25.283729739999998</v>
      </c>
      <c r="Q19" s="69">
        <v>2.492762087</v>
      </c>
      <c r="R19" s="69">
        <v>3.917197566</v>
      </c>
      <c r="S19" s="69">
        <v>1.0683266090000001</v>
      </c>
      <c r="T19" s="69">
        <v>119.6525802</v>
      </c>
      <c r="U19" s="69">
        <v>0.35610887000000002</v>
      </c>
      <c r="V19" s="69">
        <v>28.844818440000001</v>
      </c>
      <c r="W19" s="69">
        <v>73.358427140000003</v>
      </c>
    </row>
    <row r="20" spans="1:23">
      <c r="A20" s="60" t="s">
        <v>282</v>
      </c>
      <c r="B20" s="69">
        <v>8.0068789529999993</v>
      </c>
      <c r="C20" s="69">
        <v>2.7850013749999998</v>
      </c>
      <c r="D20" s="69">
        <v>0.34812517199999998</v>
      </c>
      <c r="E20" s="69">
        <v>5.918127922</v>
      </c>
      <c r="F20" s="69">
        <v>0</v>
      </c>
      <c r="G20" s="69">
        <v>1.0443755159999999</v>
      </c>
      <c r="H20" s="69">
        <v>26.80563824</v>
      </c>
      <c r="I20" s="69">
        <v>4.525627235</v>
      </c>
      <c r="J20" s="69">
        <v>3.1331265469999998</v>
      </c>
      <c r="K20" s="69">
        <v>1.0443755159999999</v>
      </c>
      <c r="L20" s="69">
        <v>174.75883630000001</v>
      </c>
      <c r="M20" s="69">
        <v>4.525627235</v>
      </c>
      <c r="N20" s="69">
        <v>2.7850013749999998</v>
      </c>
      <c r="O20" s="69">
        <v>0</v>
      </c>
      <c r="P20" s="69">
        <v>17.40625859</v>
      </c>
      <c r="Q20" s="69">
        <v>3.1331265469999998</v>
      </c>
      <c r="R20" s="69">
        <v>5.221877578</v>
      </c>
      <c r="S20" s="69">
        <v>1.3925006879999999</v>
      </c>
      <c r="T20" s="69">
        <v>145.16819670000001</v>
      </c>
      <c r="U20" s="69">
        <v>0.34812517199999998</v>
      </c>
      <c r="V20" s="69">
        <v>22.976261340000001</v>
      </c>
      <c r="W20" s="69">
        <v>40.034394769999999</v>
      </c>
    </row>
    <row r="21" spans="1:23">
      <c r="A21" s="60" t="s">
        <v>283</v>
      </c>
      <c r="B21" s="69">
        <v>6.6516828759999997</v>
      </c>
      <c r="C21" s="69">
        <v>5.2513285859999996</v>
      </c>
      <c r="D21" s="69">
        <v>1.7504428620000001</v>
      </c>
      <c r="E21" s="69">
        <v>5.6014171590000004</v>
      </c>
      <c r="F21" s="69">
        <v>0.70017714499999995</v>
      </c>
      <c r="G21" s="69">
        <v>0.70017714499999995</v>
      </c>
      <c r="H21" s="69">
        <v>42.710805829999998</v>
      </c>
      <c r="I21" s="69">
        <v>1.050265717</v>
      </c>
      <c r="J21" s="69">
        <v>4.9012400139999999</v>
      </c>
      <c r="K21" s="69">
        <v>0.70017714499999995</v>
      </c>
      <c r="L21" s="69">
        <v>183.44641189999999</v>
      </c>
      <c r="M21" s="69">
        <v>2.4506200069999999</v>
      </c>
      <c r="N21" s="69">
        <v>4.9012400139999999</v>
      </c>
      <c r="O21" s="69">
        <v>0.35008857199999999</v>
      </c>
      <c r="P21" s="69">
        <v>16.804251480000001</v>
      </c>
      <c r="Q21" s="69">
        <v>3.5008857240000002</v>
      </c>
      <c r="R21" s="69">
        <v>4.551151441</v>
      </c>
      <c r="S21" s="69">
        <v>2.4506200069999999</v>
      </c>
      <c r="T21" s="69">
        <v>125.6817975</v>
      </c>
      <c r="U21" s="69">
        <v>0.70017714499999995</v>
      </c>
      <c r="V21" s="69">
        <v>21.70549149</v>
      </c>
      <c r="W21" s="69">
        <v>43.060894410000003</v>
      </c>
    </row>
    <row r="22" spans="1:23">
      <c r="A22" s="60" t="s">
        <v>284</v>
      </c>
      <c r="B22" s="69">
        <v>4.9556469600000002</v>
      </c>
      <c r="C22" s="69">
        <v>8.2594116</v>
      </c>
      <c r="D22" s="69">
        <v>0.82594115999999995</v>
      </c>
      <c r="E22" s="69">
        <v>7.0204998600000001</v>
      </c>
      <c r="F22" s="69">
        <v>0.41297057999999998</v>
      </c>
      <c r="G22" s="69">
        <v>0.82594115999999995</v>
      </c>
      <c r="H22" s="69">
        <v>40.058146260000001</v>
      </c>
      <c r="I22" s="69">
        <v>0.82594115999999995</v>
      </c>
      <c r="J22" s="69">
        <v>2.0648529</v>
      </c>
      <c r="K22" s="69">
        <v>0.82594115999999995</v>
      </c>
      <c r="L22" s="69">
        <v>174.68655530000001</v>
      </c>
      <c r="M22" s="69">
        <v>4.9556469600000002</v>
      </c>
      <c r="N22" s="69">
        <v>5.7815881200000003</v>
      </c>
      <c r="O22" s="69">
        <v>2.0648529</v>
      </c>
      <c r="P22" s="69">
        <v>18.996646680000001</v>
      </c>
      <c r="Q22" s="69">
        <v>0.82594115999999995</v>
      </c>
      <c r="R22" s="69">
        <v>4.1297058</v>
      </c>
      <c r="S22" s="69">
        <v>1.23891174</v>
      </c>
      <c r="T22" s="69">
        <v>162.29743790000001</v>
      </c>
      <c r="U22" s="69">
        <v>1.6518823199999999</v>
      </c>
      <c r="V22" s="69">
        <v>26.017146539999999</v>
      </c>
      <c r="W22" s="69">
        <v>39.645175680000001</v>
      </c>
    </row>
    <row r="23" spans="1:23">
      <c r="A23" s="60" t="s">
        <v>285</v>
      </c>
      <c r="B23" s="69">
        <v>6.7887638419999998</v>
      </c>
      <c r="C23" s="69">
        <v>6.0344567480000002</v>
      </c>
      <c r="D23" s="69">
        <v>2.2629212810000001</v>
      </c>
      <c r="E23" s="69">
        <v>6.0344567480000002</v>
      </c>
      <c r="F23" s="69">
        <v>0</v>
      </c>
      <c r="G23" s="69">
        <v>0.75430709399999996</v>
      </c>
      <c r="H23" s="69">
        <v>44.504118519999999</v>
      </c>
      <c r="I23" s="69">
        <v>3.0172283740000001</v>
      </c>
      <c r="J23" s="69">
        <v>2.2629212810000001</v>
      </c>
      <c r="K23" s="69">
        <v>3.0172283740000001</v>
      </c>
      <c r="L23" s="69">
        <v>227.0464351</v>
      </c>
      <c r="M23" s="69">
        <v>9.0516851220000003</v>
      </c>
      <c r="N23" s="69">
        <v>2.2629212810000001</v>
      </c>
      <c r="O23" s="69">
        <v>0</v>
      </c>
      <c r="P23" s="69">
        <v>18.857677339999999</v>
      </c>
      <c r="Q23" s="69">
        <v>2.2629212810000001</v>
      </c>
      <c r="R23" s="69">
        <v>6.0344567480000002</v>
      </c>
      <c r="S23" s="69">
        <v>0.75430709399999996</v>
      </c>
      <c r="T23" s="69">
        <v>183.2966237</v>
      </c>
      <c r="U23" s="69">
        <v>0.75430709399999996</v>
      </c>
      <c r="V23" s="69">
        <v>24.137826990000001</v>
      </c>
      <c r="W23" s="69">
        <v>42.241197239999998</v>
      </c>
    </row>
    <row r="24" spans="1:23">
      <c r="A24" s="60" t="s">
        <v>286</v>
      </c>
      <c r="B24" s="69">
        <v>1.7938571160000001</v>
      </c>
      <c r="C24" s="69">
        <v>7.892971309</v>
      </c>
      <c r="D24" s="69">
        <v>1.076314269</v>
      </c>
      <c r="E24" s="69">
        <v>26.190313889999999</v>
      </c>
      <c r="F24" s="69">
        <v>0.71754284599999996</v>
      </c>
      <c r="G24" s="69">
        <v>2.1526285390000002</v>
      </c>
      <c r="H24" s="69">
        <v>54.892027740000003</v>
      </c>
      <c r="I24" s="69">
        <v>2.511399962</v>
      </c>
      <c r="J24" s="69">
        <v>3.5877142310000001</v>
      </c>
      <c r="K24" s="69">
        <v>1.435085693</v>
      </c>
      <c r="L24" s="69">
        <v>256.5215675</v>
      </c>
      <c r="M24" s="69">
        <v>5.0227999240000001</v>
      </c>
      <c r="N24" s="69">
        <v>6.8166570399999999</v>
      </c>
      <c r="O24" s="69">
        <v>1.7938571160000001</v>
      </c>
      <c r="P24" s="69">
        <v>33.724513780000002</v>
      </c>
      <c r="Q24" s="69">
        <v>3.5877142310000001</v>
      </c>
      <c r="R24" s="69">
        <v>18.297342579999999</v>
      </c>
      <c r="S24" s="69">
        <v>4.6640285009999998</v>
      </c>
      <c r="T24" s="69">
        <v>222.79705379999999</v>
      </c>
      <c r="U24" s="69">
        <v>2.8701713849999999</v>
      </c>
      <c r="V24" s="69">
        <v>34.442056620000002</v>
      </c>
      <c r="W24" s="69">
        <v>30.495570969999999</v>
      </c>
    </row>
    <row r="25" spans="1:23">
      <c r="A25" s="60" t="s">
        <v>287</v>
      </c>
      <c r="B25" s="69">
        <v>4.4269156470000004</v>
      </c>
      <c r="C25" s="69">
        <v>8.4513844169999999</v>
      </c>
      <c r="D25" s="69">
        <v>0.80489375399999996</v>
      </c>
      <c r="E25" s="69">
        <v>6.8415969089999997</v>
      </c>
      <c r="F25" s="69">
        <v>0</v>
      </c>
      <c r="G25" s="69">
        <v>0.80489375399999996</v>
      </c>
      <c r="H25" s="69">
        <v>41.854475209999997</v>
      </c>
      <c r="I25" s="69">
        <v>0</v>
      </c>
      <c r="J25" s="69">
        <v>0.80489375399999996</v>
      </c>
      <c r="K25" s="69">
        <v>1.6097875079999999</v>
      </c>
      <c r="L25" s="69">
        <v>154.9420476</v>
      </c>
      <c r="M25" s="69">
        <v>2.0122343850000002</v>
      </c>
      <c r="N25" s="69">
        <v>5.6342562779999996</v>
      </c>
      <c r="O25" s="69">
        <v>1.2073406310000001</v>
      </c>
      <c r="P25" s="69">
        <v>15.29298133</v>
      </c>
      <c r="Q25" s="69">
        <v>2.4146812620000002</v>
      </c>
      <c r="R25" s="69">
        <v>5.6342562779999996</v>
      </c>
      <c r="S25" s="69">
        <v>1.2073406310000001</v>
      </c>
      <c r="T25" s="69">
        <v>117.51448809999999</v>
      </c>
      <c r="U25" s="69">
        <v>2.4146812620000002</v>
      </c>
      <c r="V25" s="69">
        <v>24.95170637</v>
      </c>
      <c r="W25" s="69">
        <v>32.195750160000003</v>
      </c>
    </row>
    <row r="26" spans="1:23">
      <c r="A26" s="18" t="s">
        <v>288</v>
      </c>
      <c r="B26" s="69">
        <v>9.6666823669999999</v>
      </c>
      <c r="C26" s="69">
        <v>7.0320375650000004</v>
      </c>
      <c r="D26" s="69">
        <v>1.933336473</v>
      </c>
      <c r="E26" s="69">
        <v>10.38694497</v>
      </c>
      <c r="F26" s="69">
        <v>0.24640562899999999</v>
      </c>
      <c r="G26" s="69">
        <v>1.004576795</v>
      </c>
      <c r="H26" s="69">
        <v>35.036985010000002</v>
      </c>
      <c r="I26" s="69">
        <v>2.6915076390000001</v>
      </c>
      <c r="J26" s="69">
        <v>3.8098101089999998</v>
      </c>
      <c r="K26" s="69">
        <v>1.307845261</v>
      </c>
      <c r="L26" s="69">
        <v>210.58204140000001</v>
      </c>
      <c r="M26" s="69">
        <v>5.3735381389999999</v>
      </c>
      <c r="N26" s="69">
        <v>6.2549121200000002</v>
      </c>
      <c r="O26" s="69">
        <v>1.1277796090000001</v>
      </c>
      <c r="P26" s="69">
        <v>27.92913033</v>
      </c>
      <c r="Q26" s="69">
        <v>3.5539273410000001</v>
      </c>
      <c r="R26" s="69">
        <v>6.0558921889999997</v>
      </c>
      <c r="S26" s="69">
        <v>2.3218991959999999</v>
      </c>
      <c r="T26" s="69">
        <v>135.72211590000001</v>
      </c>
      <c r="U26" s="69">
        <v>1.8101336589999999</v>
      </c>
      <c r="V26" s="69">
        <v>31.852666110000001</v>
      </c>
      <c r="W26" s="69">
        <v>34.373585239999997</v>
      </c>
    </row>
    <row r="27" spans="1:23">
      <c r="A27" s="18" t="s">
        <v>1006</v>
      </c>
      <c r="B27" s="122">
        <f>_xlfn.STDEV.P(B5:B25)/AVERAGE(B5:B25)</f>
        <v>0.42713190876978147</v>
      </c>
      <c r="C27" s="122">
        <f t="shared" ref="C27:W27" si="0">_xlfn.STDEV.P(C5:C25)/AVERAGE(C5:C25)</f>
        <v>0.31827720855798242</v>
      </c>
      <c r="D27" s="122">
        <f t="shared" si="0"/>
        <v>0.48586974456511045</v>
      </c>
      <c r="E27" s="122">
        <f t="shared" si="0"/>
        <v>0.4817945719801745</v>
      </c>
      <c r="F27" s="122">
        <f t="shared" si="0"/>
        <v>1.3447646553262906</v>
      </c>
      <c r="G27" s="122">
        <f t="shared" si="0"/>
        <v>0.556166380019254</v>
      </c>
      <c r="H27" s="122">
        <f t="shared" si="0"/>
        <v>0.18934092320434368</v>
      </c>
      <c r="I27" s="122">
        <f t="shared" si="0"/>
        <v>0.57198750677704302</v>
      </c>
      <c r="J27" s="122">
        <f t="shared" si="0"/>
        <v>0.53554031290687165</v>
      </c>
      <c r="K27" s="122">
        <f t="shared" si="0"/>
        <v>0.64525395358964532</v>
      </c>
      <c r="L27" s="122">
        <f t="shared" si="0"/>
        <v>0.1537003924125625</v>
      </c>
      <c r="M27" s="122">
        <f t="shared" si="0"/>
        <v>0.61318415006133864</v>
      </c>
      <c r="N27" s="122">
        <f t="shared" si="0"/>
        <v>0.30756383064274873</v>
      </c>
      <c r="O27" s="122">
        <f t="shared" si="0"/>
        <v>0.82918877897669196</v>
      </c>
      <c r="P27" s="122">
        <f t="shared" si="0"/>
        <v>0.33416540909843423</v>
      </c>
      <c r="Q27" s="122">
        <f t="shared" si="0"/>
        <v>0.36660797584694022</v>
      </c>
      <c r="R27" s="122">
        <f t="shared" si="0"/>
        <v>0.49785403638337178</v>
      </c>
      <c r="S27" s="122">
        <f t="shared" si="0"/>
        <v>0.52187379729343197</v>
      </c>
      <c r="T27" s="122">
        <f t="shared" si="0"/>
        <v>0.17813414998438637</v>
      </c>
      <c r="U27" s="122">
        <f t="shared" si="0"/>
        <v>0.48937514309460178</v>
      </c>
      <c r="V27" s="122">
        <f t="shared" si="0"/>
        <v>0.15479516298972723</v>
      </c>
      <c r="W27" s="122">
        <f t="shared" si="0"/>
        <v>0.33247797952260544</v>
      </c>
    </row>
    <row r="28" spans="1:23">
      <c r="A28" s="24" t="s">
        <v>235</v>
      </c>
    </row>
    <row r="29" spans="1:23">
      <c r="A29" s="24" t="s">
        <v>265</v>
      </c>
    </row>
    <row r="30" spans="1:23">
      <c r="A30" s="24" t="s">
        <v>62</v>
      </c>
    </row>
    <row r="31" spans="1:23">
      <c r="A31" s="24" t="s">
        <v>244</v>
      </c>
    </row>
    <row r="32" spans="1:23">
      <c r="A32" s="24" t="s">
        <v>63</v>
      </c>
    </row>
    <row r="33" spans="1:1">
      <c r="A33" s="24" t="s">
        <v>60</v>
      </c>
    </row>
    <row r="34" spans="1:1">
      <c r="A34" s="53" t="s">
        <v>1007</v>
      </c>
    </row>
    <row r="35" spans="1:1">
      <c r="A35" s="24" t="s">
        <v>1005</v>
      </c>
    </row>
    <row r="36" spans="1:1">
      <c r="A36" s="24" t="s">
        <v>266</v>
      </c>
    </row>
  </sheetData>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276A0-4C0F-414F-BE1B-198746A47F3C}">
  <sheetPr codeName="Blad10">
    <tabColor theme="2" tint="-9.9978637043366805E-2"/>
  </sheetPr>
  <dimension ref="A1:M298"/>
  <sheetViews>
    <sheetView zoomScaleNormal="100" workbookViewId="0"/>
  </sheetViews>
  <sheetFormatPr defaultColWidth="9.33203125" defaultRowHeight="19.5"/>
  <cols>
    <col min="1" max="1" width="52.33203125" style="37" bestFit="1" customWidth="1"/>
    <col min="2" max="4" width="20.6640625" style="32" customWidth="1"/>
    <col min="5" max="5" width="24.6640625" style="32" customWidth="1"/>
    <col min="6" max="13" width="20.6640625" style="32" customWidth="1"/>
    <col min="14" max="28" width="8.1640625" style="32" customWidth="1"/>
    <col min="29" max="16384" width="9.33203125" style="32"/>
  </cols>
  <sheetData>
    <row r="1" spans="1:13">
      <c r="A1" s="43" t="s">
        <v>643</v>
      </c>
    </row>
    <row r="2" spans="1:13" s="33" customFormat="1" ht="17.25">
      <c r="A2" s="102" t="s">
        <v>18</v>
      </c>
      <c r="B2" s="17"/>
      <c r="C2" s="17"/>
    </row>
    <row r="3" spans="1:13">
      <c r="A3" s="19" t="s">
        <v>571</v>
      </c>
      <c r="B3" s="19"/>
      <c r="C3" s="19"/>
    </row>
    <row r="4" spans="1:13" s="33" customFormat="1" ht="17.25">
      <c r="A4" s="17" t="s">
        <v>14</v>
      </c>
    </row>
    <row r="5" spans="1:13" s="33" customFormat="1" ht="13.5">
      <c r="A5" s="103" t="s">
        <v>572</v>
      </c>
      <c r="B5" s="38"/>
    </row>
    <row r="6" spans="1:13" s="33" customFormat="1" ht="13.5">
      <c r="A6" s="103" t="s">
        <v>573</v>
      </c>
      <c r="B6" s="38"/>
    </row>
    <row r="7" spans="1:13" s="33" customFormat="1" ht="13.5">
      <c r="A7" s="103" t="s">
        <v>625</v>
      </c>
      <c r="B7" s="38"/>
    </row>
    <row r="8" spans="1:13" s="33" customFormat="1" ht="17.25">
      <c r="A8" s="17" t="s">
        <v>626</v>
      </c>
      <c r="B8" s="38"/>
    </row>
    <row r="9" spans="1:13" s="33" customFormat="1" ht="13.5">
      <c r="A9" s="103" t="s">
        <v>627</v>
      </c>
      <c r="B9" s="39"/>
      <c r="C9" s="34"/>
      <c r="D9" s="34"/>
      <c r="E9" s="34"/>
      <c r="F9" s="34"/>
      <c r="G9" s="34"/>
      <c r="H9" s="34"/>
      <c r="I9" s="34"/>
      <c r="J9" s="34"/>
      <c r="K9" s="34"/>
      <c r="L9" s="34"/>
      <c r="M9" s="34"/>
    </row>
    <row r="10" spans="1:13" s="33" customFormat="1" ht="17.25">
      <c r="A10" s="17" t="s">
        <v>15</v>
      </c>
      <c r="B10" s="40"/>
      <c r="C10" s="35"/>
      <c r="D10" s="35"/>
      <c r="E10" s="35"/>
      <c r="F10" s="35"/>
      <c r="G10" s="35"/>
      <c r="H10" s="35"/>
      <c r="I10" s="35"/>
      <c r="J10" s="35"/>
      <c r="K10" s="35"/>
      <c r="L10" s="35"/>
      <c r="M10" s="35"/>
    </row>
    <row r="11" spans="1:13" s="33" customFormat="1" ht="13.5">
      <c r="A11" s="103" t="s">
        <v>574</v>
      </c>
      <c r="B11" s="38"/>
    </row>
    <row r="12" spans="1:13" s="33" customFormat="1" ht="17.25">
      <c r="A12" s="17" t="s">
        <v>575</v>
      </c>
    </row>
    <row r="13" spans="1:13" s="33" customFormat="1" ht="12">
      <c r="A13" s="33" t="s">
        <v>576</v>
      </c>
    </row>
    <row r="14" spans="1:13" s="33" customFormat="1" ht="12">
      <c r="A14" s="33" t="s">
        <v>577</v>
      </c>
    </row>
    <row r="15" spans="1:13" s="33" customFormat="1" ht="12">
      <c r="A15" s="36" t="s">
        <v>578</v>
      </c>
    </row>
    <row r="16" spans="1:13" s="33" customFormat="1" ht="12">
      <c r="A16" s="33" t="s">
        <v>579</v>
      </c>
    </row>
    <row r="17" spans="1:1" s="33" customFormat="1" ht="12">
      <c r="A17" s="36" t="s">
        <v>580</v>
      </c>
    </row>
    <row r="18" spans="1:1" s="33" customFormat="1" ht="12">
      <c r="A18" s="36" t="s">
        <v>581</v>
      </c>
    </row>
    <row r="19" spans="1:1" s="33" customFormat="1" ht="12">
      <c r="A19" s="36" t="s">
        <v>582</v>
      </c>
    </row>
    <row r="20" spans="1:1" s="33" customFormat="1" ht="12">
      <c r="A20" s="36" t="s">
        <v>583</v>
      </c>
    </row>
    <row r="21" spans="1:1" s="33" customFormat="1" ht="12">
      <c r="A21" s="36" t="s">
        <v>584</v>
      </c>
    </row>
    <row r="22" spans="1:1" s="33" customFormat="1" ht="12">
      <c r="A22" s="36" t="s">
        <v>585</v>
      </c>
    </row>
    <row r="23" spans="1:1" s="33" customFormat="1" ht="12">
      <c r="A23" s="36" t="s">
        <v>586</v>
      </c>
    </row>
    <row r="24" spans="1:1" s="33" customFormat="1" ht="12">
      <c r="A24" s="36" t="s">
        <v>587</v>
      </c>
    </row>
    <row r="25" spans="1:1" s="33" customFormat="1" ht="12">
      <c r="A25" s="36" t="s">
        <v>588</v>
      </c>
    </row>
    <row r="26" spans="1:1" s="33" customFormat="1" ht="12">
      <c r="A26" s="36" t="s">
        <v>589</v>
      </c>
    </row>
    <row r="27" spans="1:1" s="33" customFormat="1" ht="12">
      <c r="A27" s="36" t="s">
        <v>590</v>
      </c>
    </row>
    <row r="28" spans="1:1" s="33" customFormat="1" ht="12">
      <c r="A28" s="36" t="s">
        <v>591</v>
      </c>
    </row>
    <row r="29" spans="1:1" s="33" customFormat="1" ht="12">
      <c r="A29" s="36" t="s">
        <v>592</v>
      </c>
    </row>
    <row r="30" spans="1:1" s="33" customFormat="1" ht="12">
      <c r="A30" s="36" t="s">
        <v>593</v>
      </c>
    </row>
    <row r="31" spans="1:1" s="33" customFormat="1" ht="12">
      <c r="A31" s="36" t="s">
        <v>594</v>
      </c>
    </row>
    <row r="32" spans="1:1" s="33" customFormat="1" ht="12">
      <c r="A32" s="36" t="s">
        <v>595</v>
      </c>
    </row>
    <row r="33" spans="1:1" s="33" customFormat="1" ht="12">
      <c r="A33" s="36" t="s">
        <v>596</v>
      </c>
    </row>
    <row r="34" spans="1:1" s="33" customFormat="1" ht="12">
      <c r="A34" s="36" t="s">
        <v>597</v>
      </c>
    </row>
    <row r="35" spans="1:1" s="33" customFormat="1" ht="12">
      <c r="A35" s="36" t="s">
        <v>598</v>
      </c>
    </row>
    <row r="36" spans="1:1" s="33" customFormat="1" ht="12">
      <c r="A36" s="36" t="s">
        <v>599</v>
      </c>
    </row>
    <row r="37" spans="1:1" s="33" customFormat="1" ht="12">
      <c r="A37" s="36" t="s">
        <v>600</v>
      </c>
    </row>
    <row r="38" spans="1:1" s="33" customFormat="1" ht="17.25">
      <c r="A38" s="46" t="s">
        <v>624</v>
      </c>
    </row>
    <row r="39" spans="1:1" s="33" customFormat="1" ht="13.5">
      <c r="A39" s="103" t="s">
        <v>601</v>
      </c>
    </row>
    <row r="40" spans="1:1" s="33" customFormat="1" ht="13.5">
      <c r="A40" s="103" t="s">
        <v>602</v>
      </c>
    </row>
    <row r="41" spans="1:1" s="33" customFormat="1" ht="13.5">
      <c r="A41" s="103" t="s">
        <v>603</v>
      </c>
    </row>
    <row r="42" spans="1:1" s="33" customFormat="1" ht="13.5">
      <c r="A42" s="103" t="s">
        <v>604</v>
      </c>
    </row>
    <row r="43" spans="1:1" s="33" customFormat="1" ht="17.25">
      <c r="A43" s="46" t="s">
        <v>605</v>
      </c>
    </row>
    <row r="44" spans="1:1" s="33" customFormat="1" ht="13.5">
      <c r="A44" s="103" t="s">
        <v>606</v>
      </c>
    </row>
    <row r="45" spans="1:1" s="33" customFormat="1" ht="13.5">
      <c r="A45" s="103" t="s">
        <v>607</v>
      </c>
    </row>
    <row r="46" spans="1:1" s="33" customFormat="1" ht="13.5">
      <c r="A46" s="103" t="s">
        <v>608</v>
      </c>
    </row>
    <row r="47" spans="1:1" s="33" customFormat="1" ht="13.5">
      <c r="A47" s="103" t="s">
        <v>609</v>
      </c>
    </row>
    <row r="48" spans="1:1" s="33" customFormat="1" ht="13.5">
      <c r="A48" s="103" t="s">
        <v>610</v>
      </c>
    </row>
    <row r="49" spans="1:1" s="33" customFormat="1" ht="13.5">
      <c r="A49" s="103" t="s">
        <v>611</v>
      </c>
    </row>
    <row r="50" spans="1:1" s="33" customFormat="1" ht="13.5">
      <c r="A50" s="103" t="s">
        <v>612</v>
      </c>
    </row>
    <row r="51" spans="1:1" s="33" customFormat="1" ht="13.5">
      <c r="A51" s="103" t="s">
        <v>613</v>
      </c>
    </row>
    <row r="52" spans="1:1" s="33" customFormat="1" ht="13.5">
      <c r="A52" s="103" t="s">
        <v>614</v>
      </c>
    </row>
    <row r="53" spans="1:1" s="33" customFormat="1" ht="13.5">
      <c r="A53" s="103" t="s">
        <v>615</v>
      </c>
    </row>
    <row r="54" spans="1:1" s="33" customFormat="1" ht="13.5">
      <c r="A54" s="103" t="s">
        <v>616</v>
      </c>
    </row>
    <row r="55" spans="1:1" s="33" customFormat="1" ht="13.5">
      <c r="A55" s="103" t="s">
        <v>603</v>
      </c>
    </row>
    <row r="56" spans="1:1" s="33" customFormat="1" ht="13.5">
      <c r="A56" s="103" t="s">
        <v>604</v>
      </c>
    </row>
    <row r="57" spans="1:1" s="33" customFormat="1" ht="17.25">
      <c r="A57" s="46" t="s">
        <v>1032</v>
      </c>
    </row>
    <row r="58" spans="1:1" s="33" customFormat="1" ht="13.5">
      <c r="A58" s="103" t="s">
        <v>1033</v>
      </c>
    </row>
    <row r="59" spans="1:1" s="33" customFormat="1" ht="13.5">
      <c r="A59" s="103" t="s">
        <v>1034</v>
      </c>
    </row>
    <row r="60" spans="1:1" s="33" customFormat="1" ht="17.25">
      <c r="A60" s="17" t="s">
        <v>617</v>
      </c>
    </row>
    <row r="61" spans="1:1" s="33" customFormat="1" ht="17.25">
      <c r="A61" s="46" t="s">
        <v>1035</v>
      </c>
    </row>
    <row r="62" spans="1:1" s="33" customFormat="1" ht="12">
      <c r="A62" s="36" t="s">
        <v>1036</v>
      </c>
    </row>
    <row r="63" spans="1:1" s="33" customFormat="1" ht="17.25">
      <c r="A63" s="46" t="s">
        <v>618</v>
      </c>
    </row>
    <row r="64" spans="1:1" s="33" customFormat="1" ht="12">
      <c r="A64" s="36" t="s">
        <v>619</v>
      </c>
    </row>
    <row r="65" spans="1:1" s="33" customFormat="1" ht="12">
      <c r="A65" s="36" t="s">
        <v>620</v>
      </c>
    </row>
    <row r="66" spans="1:1" s="17" customFormat="1" ht="17.25">
      <c r="A66" s="46" t="s">
        <v>621</v>
      </c>
    </row>
    <row r="67" spans="1:1" s="33" customFormat="1" ht="13.5">
      <c r="A67" s="103" t="s">
        <v>622</v>
      </c>
    </row>
    <row r="68" spans="1:1" s="33" customFormat="1" ht="13.5">
      <c r="A68" s="103" t="s">
        <v>623</v>
      </c>
    </row>
    <row r="69" spans="1:1" s="33" customFormat="1" ht="13.5">
      <c r="A69" s="156" t="s">
        <v>1110</v>
      </c>
    </row>
    <row r="70" spans="1:1" s="33" customFormat="1" ht="17.25">
      <c r="A70" s="17" t="s">
        <v>638</v>
      </c>
    </row>
    <row r="71" spans="1:1" s="33" customFormat="1" ht="13.5">
      <c r="A71" s="103" t="s">
        <v>639</v>
      </c>
    </row>
    <row r="72" spans="1:1" s="33" customFormat="1" ht="17.25">
      <c r="A72" s="17" t="s">
        <v>640</v>
      </c>
    </row>
    <row r="73" spans="1:1" s="33" customFormat="1" ht="13.5">
      <c r="A73" s="103" t="s">
        <v>641</v>
      </c>
    </row>
    <row r="74" spans="1:1" s="33" customFormat="1" ht="17.25">
      <c r="A74" s="17" t="s">
        <v>628</v>
      </c>
    </row>
    <row r="75" spans="1:1" s="33" customFormat="1" ht="17.25">
      <c r="A75" s="46" t="s">
        <v>629</v>
      </c>
    </row>
    <row r="76" spans="1:1" s="33" customFormat="1" ht="13.5">
      <c r="A76" s="103" t="s">
        <v>630</v>
      </c>
    </row>
    <row r="77" spans="1:1" s="33" customFormat="1" ht="17.25">
      <c r="A77" s="46" t="s">
        <v>631</v>
      </c>
    </row>
    <row r="78" spans="1:1" s="103" customFormat="1" ht="13.5">
      <c r="A78" s="36" t="s">
        <v>632</v>
      </c>
    </row>
    <row r="79" spans="1:1" s="103" customFormat="1" ht="13.5">
      <c r="A79" s="36" t="s">
        <v>1037</v>
      </c>
    </row>
    <row r="80" spans="1:1" s="103" customFormat="1" ht="13.5">
      <c r="A80" s="36" t="s">
        <v>1038</v>
      </c>
    </row>
    <row r="81" spans="1:1" s="103" customFormat="1" ht="13.5">
      <c r="A81" s="36" t="s">
        <v>1039</v>
      </c>
    </row>
    <row r="82" spans="1:1" s="33" customFormat="1" ht="12">
      <c r="A82" s="36" t="s">
        <v>633</v>
      </c>
    </row>
    <row r="83" spans="1:1" s="33" customFormat="1" ht="12">
      <c r="A83" s="36" t="s">
        <v>634</v>
      </c>
    </row>
    <row r="84" spans="1:1" s="33" customFormat="1" ht="17.25">
      <c r="A84" s="46" t="s">
        <v>635</v>
      </c>
    </row>
    <row r="85" spans="1:1" s="33" customFormat="1" ht="13.5">
      <c r="A85" s="103" t="s">
        <v>636</v>
      </c>
    </row>
    <row r="86" spans="1:1" s="33" customFormat="1" ht="13.5">
      <c r="A86" s="103" t="s">
        <v>1041</v>
      </c>
    </row>
    <row r="87" spans="1:1" s="33" customFormat="1" ht="13.5">
      <c r="A87" s="103" t="s">
        <v>642</v>
      </c>
    </row>
    <row r="88" spans="1:1" s="33" customFormat="1" ht="13.5">
      <c r="A88" s="103" t="s">
        <v>637</v>
      </c>
    </row>
    <row r="89" spans="1:1" s="33" customFormat="1" ht="12">
      <c r="A89" s="36"/>
    </row>
    <row r="90" spans="1:1" s="33" customFormat="1" ht="15">
      <c r="A90" s="155"/>
    </row>
    <row r="91" spans="1:1" s="33" customFormat="1" ht="12">
      <c r="A91" s="36"/>
    </row>
    <row r="92" spans="1:1" s="33" customFormat="1" ht="12">
      <c r="A92" s="36"/>
    </row>
    <row r="93" spans="1:1" s="33" customFormat="1" ht="12">
      <c r="A93" s="36"/>
    </row>
    <row r="94" spans="1:1" s="33" customFormat="1" ht="12">
      <c r="A94" s="36"/>
    </row>
    <row r="95" spans="1:1" s="33" customFormat="1" ht="12">
      <c r="A95" s="36"/>
    </row>
    <row r="96" spans="1:1" s="33" customFormat="1" ht="12">
      <c r="A96" s="36"/>
    </row>
    <row r="97" spans="1:1" s="33" customFormat="1" ht="12">
      <c r="A97" s="36"/>
    </row>
    <row r="98" spans="1:1" s="33" customFormat="1" ht="12">
      <c r="A98" s="36"/>
    </row>
    <row r="99" spans="1:1" s="33" customFormat="1" ht="12">
      <c r="A99" s="36"/>
    </row>
    <row r="100" spans="1:1" s="33" customFormat="1" ht="12">
      <c r="A100" s="36"/>
    </row>
    <row r="101" spans="1:1" s="33" customFormat="1" ht="12">
      <c r="A101" s="36"/>
    </row>
    <row r="102" spans="1:1" s="33" customFormat="1" ht="12">
      <c r="A102" s="36"/>
    </row>
    <row r="103" spans="1:1" s="33" customFormat="1" ht="12">
      <c r="A103" s="36"/>
    </row>
    <row r="104" spans="1:1" s="33" customFormat="1" ht="12">
      <c r="A104" s="36"/>
    </row>
    <row r="105" spans="1:1" s="33" customFormat="1" ht="12">
      <c r="A105" s="36"/>
    </row>
    <row r="106" spans="1:1" s="33" customFormat="1" ht="12">
      <c r="A106" s="36"/>
    </row>
    <row r="107" spans="1:1" s="33" customFormat="1" ht="12">
      <c r="A107" s="36"/>
    </row>
    <row r="108" spans="1:1" s="33" customFormat="1" ht="12">
      <c r="A108" s="36"/>
    </row>
    <row r="109" spans="1:1" s="33" customFormat="1" ht="12">
      <c r="A109" s="36"/>
    </row>
    <row r="110" spans="1:1" s="33" customFormat="1" ht="12">
      <c r="A110" s="36"/>
    </row>
    <row r="111" spans="1:1" s="33" customFormat="1" ht="12">
      <c r="A111" s="36"/>
    </row>
    <row r="112" spans="1:1" s="33" customFormat="1" ht="12">
      <c r="A112" s="36"/>
    </row>
    <row r="113" spans="1:1" s="33" customFormat="1" ht="12">
      <c r="A113" s="36"/>
    </row>
    <row r="114" spans="1:1" s="33" customFormat="1" ht="12">
      <c r="A114" s="36"/>
    </row>
    <row r="115" spans="1:1" s="33" customFormat="1" ht="12">
      <c r="A115" s="36"/>
    </row>
    <row r="116" spans="1:1" s="33" customFormat="1" ht="12">
      <c r="A116" s="36"/>
    </row>
    <row r="117" spans="1:1" s="33" customFormat="1" ht="12">
      <c r="A117" s="36"/>
    </row>
    <row r="118" spans="1:1" s="33" customFormat="1" ht="12">
      <c r="A118" s="36"/>
    </row>
    <row r="119" spans="1:1" s="33" customFormat="1" ht="12">
      <c r="A119" s="36"/>
    </row>
    <row r="120" spans="1:1" s="33" customFormat="1" ht="12">
      <c r="A120" s="36"/>
    </row>
    <row r="121" spans="1:1" s="33" customFormat="1" ht="12">
      <c r="A121" s="36"/>
    </row>
    <row r="122" spans="1:1" s="33" customFormat="1" ht="12">
      <c r="A122" s="36"/>
    </row>
    <row r="123" spans="1:1" s="33" customFormat="1" ht="12">
      <c r="A123" s="36"/>
    </row>
    <row r="124" spans="1:1" s="33" customFormat="1" ht="12">
      <c r="A124" s="36"/>
    </row>
    <row r="125" spans="1:1" s="33" customFormat="1" ht="12">
      <c r="A125" s="36"/>
    </row>
    <row r="126" spans="1:1" s="33" customFormat="1" ht="12">
      <c r="A126" s="36"/>
    </row>
    <row r="127" spans="1:1" s="33" customFormat="1" ht="12">
      <c r="A127" s="36"/>
    </row>
    <row r="128" spans="1:1" s="33" customFormat="1" ht="12">
      <c r="A128" s="36"/>
    </row>
    <row r="129" spans="1:1" s="33" customFormat="1" ht="12">
      <c r="A129" s="36"/>
    </row>
    <row r="130" spans="1:1" s="33" customFormat="1" ht="12">
      <c r="A130" s="36"/>
    </row>
    <row r="131" spans="1:1" s="33" customFormat="1" ht="12">
      <c r="A131" s="36"/>
    </row>
    <row r="132" spans="1:1" s="33" customFormat="1" ht="12">
      <c r="A132" s="36"/>
    </row>
    <row r="133" spans="1:1" s="33" customFormat="1" ht="12">
      <c r="A133" s="36"/>
    </row>
    <row r="134" spans="1:1" s="33" customFormat="1" ht="12">
      <c r="A134" s="36"/>
    </row>
    <row r="135" spans="1:1" s="33" customFormat="1" ht="12">
      <c r="A135" s="36"/>
    </row>
    <row r="136" spans="1:1" s="33" customFormat="1" ht="12">
      <c r="A136" s="36"/>
    </row>
    <row r="137" spans="1:1" s="33" customFormat="1" ht="12">
      <c r="A137" s="36"/>
    </row>
    <row r="138" spans="1:1" s="33" customFormat="1" ht="12">
      <c r="A138" s="36"/>
    </row>
    <row r="139" spans="1:1" s="33" customFormat="1" ht="12">
      <c r="A139" s="36"/>
    </row>
    <row r="140" spans="1:1" s="33" customFormat="1" ht="12">
      <c r="A140" s="36"/>
    </row>
    <row r="141" spans="1:1" s="33" customFormat="1" ht="12">
      <c r="A141" s="36"/>
    </row>
    <row r="142" spans="1:1" s="33" customFormat="1" ht="12">
      <c r="A142" s="36"/>
    </row>
    <row r="143" spans="1:1" s="33" customFormat="1" ht="12">
      <c r="A143" s="36"/>
    </row>
    <row r="144" spans="1:1" s="33" customFormat="1" ht="12">
      <c r="A144" s="36"/>
    </row>
    <row r="145" spans="1:1" s="33" customFormat="1" ht="12">
      <c r="A145" s="36"/>
    </row>
    <row r="146" spans="1:1" s="33" customFormat="1" ht="12">
      <c r="A146" s="36"/>
    </row>
    <row r="147" spans="1:1" s="33" customFormat="1" ht="12">
      <c r="A147" s="36"/>
    </row>
    <row r="148" spans="1:1" s="33" customFormat="1" ht="12">
      <c r="A148" s="36"/>
    </row>
    <row r="149" spans="1:1" s="33" customFormat="1" ht="12">
      <c r="A149" s="36"/>
    </row>
    <row r="150" spans="1:1" s="33" customFormat="1" ht="12">
      <c r="A150" s="36"/>
    </row>
    <row r="151" spans="1:1" s="33" customFormat="1" ht="12">
      <c r="A151" s="36"/>
    </row>
    <row r="152" spans="1:1" s="33" customFormat="1" ht="12">
      <c r="A152" s="36"/>
    </row>
    <row r="153" spans="1:1" s="33" customFormat="1" ht="12">
      <c r="A153" s="36"/>
    </row>
    <row r="154" spans="1:1" s="33" customFormat="1" ht="12">
      <c r="A154" s="36"/>
    </row>
    <row r="155" spans="1:1" s="33" customFormat="1" ht="12">
      <c r="A155" s="36"/>
    </row>
    <row r="156" spans="1:1" s="33" customFormat="1" ht="12">
      <c r="A156" s="36"/>
    </row>
    <row r="157" spans="1:1" s="33" customFormat="1" ht="12">
      <c r="A157" s="36"/>
    </row>
    <row r="158" spans="1:1" s="33" customFormat="1" ht="12">
      <c r="A158" s="36"/>
    </row>
    <row r="159" spans="1:1" s="33" customFormat="1" ht="12">
      <c r="A159" s="36"/>
    </row>
    <row r="160" spans="1:1" s="33" customFormat="1" ht="12">
      <c r="A160" s="36"/>
    </row>
    <row r="161" spans="1:1" s="33" customFormat="1" ht="12">
      <c r="A161" s="36"/>
    </row>
    <row r="162" spans="1:1" s="33" customFormat="1" ht="12">
      <c r="A162" s="36"/>
    </row>
    <row r="163" spans="1:1" s="33" customFormat="1" ht="12">
      <c r="A163" s="36"/>
    </row>
    <row r="164" spans="1:1" s="33" customFormat="1" ht="12">
      <c r="A164" s="36"/>
    </row>
    <row r="165" spans="1:1" s="33" customFormat="1" ht="12">
      <c r="A165" s="36"/>
    </row>
    <row r="166" spans="1:1" s="33" customFormat="1" ht="12">
      <c r="A166" s="36"/>
    </row>
    <row r="167" spans="1:1" s="33" customFormat="1" ht="12">
      <c r="A167" s="36"/>
    </row>
    <row r="168" spans="1:1" s="33" customFormat="1" ht="12">
      <c r="A168" s="36"/>
    </row>
    <row r="169" spans="1:1" s="33" customFormat="1" ht="12">
      <c r="A169" s="36"/>
    </row>
    <row r="170" spans="1:1" s="33" customFormat="1" ht="12">
      <c r="A170" s="36"/>
    </row>
    <row r="171" spans="1:1" s="33" customFormat="1" ht="12">
      <c r="A171" s="36"/>
    </row>
    <row r="172" spans="1:1" s="33" customFormat="1" ht="12">
      <c r="A172" s="36"/>
    </row>
    <row r="173" spans="1:1" s="33" customFormat="1" ht="12">
      <c r="A173" s="36"/>
    </row>
    <row r="174" spans="1:1" s="33" customFormat="1" ht="12">
      <c r="A174" s="36"/>
    </row>
    <row r="175" spans="1:1" s="33" customFormat="1" ht="12">
      <c r="A175" s="36"/>
    </row>
    <row r="176" spans="1:1" s="33" customFormat="1" ht="12">
      <c r="A176" s="36"/>
    </row>
    <row r="177" spans="1:1" s="33" customFormat="1" ht="12">
      <c r="A177" s="36"/>
    </row>
    <row r="178" spans="1:1" s="33" customFormat="1" ht="12">
      <c r="A178" s="36"/>
    </row>
    <row r="179" spans="1:1" s="33" customFormat="1" ht="12">
      <c r="A179" s="36"/>
    </row>
    <row r="180" spans="1:1" s="33" customFormat="1" ht="12">
      <c r="A180" s="36"/>
    </row>
    <row r="181" spans="1:1" s="33" customFormat="1" ht="12">
      <c r="A181" s="36"/>
    </row>
    <row r="182" spans="1:1" s="33" customFormat="1" ht="12">
      <c r="A182" s="36"/>
    </row>
    <row r="183" spans="1:1" s="33" customFormat="1" ht="12">
      <c r="A183" s="36"/>
    </row>
    <row r="184" spans="1:1" s="33" customFormat="1" ht="12">
      <c r="A184" s="36"/>
    </row>
    <row r="185" spans="1:1" s="33" customFormat="1" ht="12">
      <c r="A185" s="36"/>
    </row>
    <row r="186" spans="1:1" s="33" customFormat="1" ht="12">
      <c r="A186" s="36"/>
    </row>
    <row r="187" spans="1:1" s="33" customFormat="1" ht="12">
      <c r="A187" s="36"/>
    </row>
    <row r="188" spans="1:1" s="33" customFormat="1" ht="12">
      <c r="A188" s="36"/>
    </row>
    <row r="189" spans="1:1" s="33" customFormat="1" ht="12">
      <c r="A189" s="36"/>
    </row>
    <row r="190" spans="1:1" s="33" customFormat="1" ht="12">
      <c r="A190" s="36"/>
    </row>
    <row r="191" spans="1:1" s="33" customFormat="1" ht="12">
      <c r="A191" s="36"/>
    </row>
    <row r="192" spans="1:1" s="33" customFormat="1" ht="12">
      <c r="A192" s="36"/>
    </row>
    <row r="193" spans="1:1" s="33" customFormat="1" ht="12">
      <c r="A193" s="36"/>
    </row>
    <row r="194" spans="1:1" s="33" customFormat="1" ht="12">
      <c r="A194" s="36"/>
    </row>
    <row r="195" spans="1:1" s="33" customFormat="1" ht="12">
      <c r="A195" s="36"/>
    </row>
    <row r="196" spans="1:1" s="33" customFormat="1" ht="12">
      <c r="A196" s="36"/>
    </row>
    <row r="197" spans="1:1" s="33" customFormat="1" ht="12">
      <c r="A197" s="36"/>
    </row>
    <row r="198" spans="1:1" s="33" customFormat="1" ht="12">
      <c r="A198" s="36"/>
    </row>
    <row r="199" spans="1:1" s="33" customFormat="1" ht="12">
      <c r="A199" s="36"/>
    </row>
    <row r="200" spans="1:1" s="33" customFormat="1" ht="12">
      <c r="A200" s="36"/>
    </row>
    <row r="201" spans="1:1" s="33" customFormat="1" ht="12">
      <c r="A201" s="36"/>
    </row>
    <row r="202" spans="1:1" s="33" customFormat="1" ht="12">
      <c r="A202" s="36"/>
    </row>
    <row r="203" spans="1:1" s="33" customFormat="1" ht="12">
      <c r="A203" s="36"/>
    </row>
    <row r="204" spans="1:1" s="33" customFormat="1" ht="12">
      <c r="A204" s="36"/>
    </row>
    <row r="205" spans="1:1" s="33" customFormat="1" ht="12">
      <c r="A205" s="36"/>
    </row>
    <row r="206" spans="1:1" s="33" customFormat="1" ht="12">
      <c r="A206" s="36"/>
    </row>
    <row r="207" spans="1:1" s="33" customFormat="1" ht="12">
      <c r="A207" s="36"/>
    </row>
    <row r="208" spans="1:1" s="33" customFormat="1" ht="12">
      <c r="A208" s="36"/>
    </row>
    <row r="209" spans="1:1" s="33" customFormat="1" ht="12">
      <c r="A209" s="36"/>
    </row>
    <row r="210" spans="1:1" s="33" customFormat="1" ht="12">
      <c r="A210" s="36"/>
    </row>
    <row r="211" spans="1:1" s="33" customFormat="1" ht="12">
      <c r="A211" s="36"/>
    </row>
    <row r="212" spans="1:1" s="33" customFormat="1" ht="12">
      <c r="A212" s="36"/>
    </row>
    <row r="213" spans="1:1" s="33" customFormat="1" ht="12">
      <c r="A213" s="36"/>
    </row>
    <row r="214" spans="1:1" s="33" customFormat="1" ht="12">
      <c r="A214" s="36"/>
    </row>
    <row r="215" spans="1:1" s="33" customFormat="1" ht="12">
      <c r="A215" s="36"/>
    </row>
    <row r="216" spans="1:1" s="33" customFormat="1" ht="12">
      <c r="A216" s="36"/>
    </row>
    <row r="217" spans="1:1" s="33" customFormat="1" ht="12">
      <c r="A217" s="36"/>
    </row>
    <row r="218" spans="1:1" s="33" customFormat="1" ht="12">
      <c r="A218" s="36"/>
    </row>
    <row r="219" spans="1:1" s="33" customFormat="1" ht="12">
      <c r="A219" s="36"/>
    </row>
    <row r="220" spans="1:1" s="33" customFormat="1" ht="12">
      <c r="A220" s="36"/>
    </row>
    <row r="221" spans="1:1" s="33" customFormat="1" ht="12">
      <c r="A221" s="36"/>
    </row>
    <row r="222" spans="1:1" s="33" customFormat="1" ht="12">
      <c r="A222" s="36"/>
    </row>
    <row r="223" spans="1:1" s="33" customFormat="1" ht="12">
      <c r="A223" s="36"/>
    </row>
    <row r="224" spans="1:1" s="33" customFormat="1" ht="12">
      <c r="A224" s="36"/>
    </row>
    <row r="225" spans="1:1" s="33" customFormat="1" ht="12">
      <c r="A225" s="36"/>
    </row>
    <row r="226" spans="1:1" s="33" customFormat="1" ht="12">
      <c r="A226" s="36"/>
    </row>
    <row r="227" spans="1:1" s="33" customFormat="1" ht="12">
      <c r="A227" s="36"/>
    </row>
    <row r="228" spans="1:1" s="33" customFormat="1" ht="12">
      <c r="A228" s="36"/>
    </row>
    <row r="229" spans="1:1" s="33" customFormat="1" ht="12">
      <c r="A229" s="36"/>
    </row>
    <row r="230" spans="1:1" s="33" customFormat="1" ht="12">
      <c r="A230" s="36"/>
    </row>
    <row r="231" spans="1:1" s="33" customFormat="1" ht="12">
      <c r="A231" s="36"/>
    </row>
    <row r="232" spans="1:1" s="33" customFormat="1" ht="12">
      <c r="A232" s="36"/>
    </row>
    <row r="233" spans="1:1" s="33" customFormat="1" ht="12">
      <c r="A233" s="36"/>
    </row>
    <row r="234" spans="1:1" s="33" customFormat="1" ht="12">
      <c r="A234" s="36"/>
    </row>
    <row r="235" spans="1:1" s="33" customFormat="1" ht="12">
      <c r="A235" s="36"/>
    </row>
    <row r="236" spans="1:1" s="33" customFormat="1" ht="12">
      <c r="A236" s="36"/>
    </row>
    <row r="237" spans="1:1" s="33" customFormat="1" ht="12">
      <c r="A237" s="36"/>
    </row>
    <row r="238" spans="1:1" s="33" customFormat="1" ht="12">
      <c r="A238" s="36"/>
    </row>
    <row r="239" spans="1:1" s="33" customFormat="1" ht="12">
      <c r="A239" s="36"/>
    </row>
    <row r="240" spans="1:1" s="33" customFormat="1" ht="12">
      <c r="A240" s="36"/>
    </row>
    <row r="241" spans="1:1" s="33" customFormat="1" ht="12">
      <c r="A241" s="36"/>
    </row>
    <row r="242" spans="1:1" s="33" customFormat="1" ht="12">
      <c r="A242" s="36"/>
    </row>
    <row r="243" spans="1:1" s="33" customFormat="1" ht="12">
      <c r="A243" s="36"/>
    </row>
    <row r="244" spans="1:1" s="33" customFormat="1" ht="12">
      <c r="A244" s="36"/>
    </row>
    <row r="245" spans="1:1" s="33" customFormat="1" ht="12">
      <c r="A245" s="36"/>
    </row>
    <row r="246" spans="1:1" s="33" customFormat="1" ht="12">
      <c r="A246" s="36"/>
    </row>
    <row r="247" spans="1:1" s="33" customFormat="1" ht="12">
      <c r="A247" s="36"/>
    </row>
    <row r="248" spans="1:1" s="33" customFormat="1" ht="12">
      <c r="A248" s="36"/>
    </row>
    <row r="249" spans="1:1" s="33" customFormat="1" ht="12">
      <c r="A249" s="36"/>
    </row>
    <row r="250" spans="1:1" s="33" customFormat="1" ht="12">
      <c r="A250" s="36"/>
    </row>
    <row r="251" spans="1:1" s="33" customFormat="1" ht="12">
      <c r="A251" s="36"/>
    </row>
    <row r="252" spans="1:1" s="33" customFormat="1" ht="12">
      <c r="A252" s="36"/>
    </row>
    <row r="253" spans="1:1" s="33" customFormat="1" ht="12">
      <c r="A253" s="36"/>
    </row>
    <row r="254" spans="1:1" s="33" customFormat="1" ht="12">
      <c r="A254" s="36"/>
    </row>
    <row r="255" spans="1:1" s="33" customFormat="1" ht="12">
      <c r="A255" s="36"/>
    </row>
    <row r="256" spans="1:1" s="33" customFormat="1" ht="12">
      <c r="A256" s="36"/>
    </row>
    <row r="257" spans="1:1" s="33" customFormat="1" ht="12">
      <c r="A257" s="36"/>
    </row>
    <row r="258" spans="1:1" s="33" customFormat="1" ht="12">
      <c r="A258" s="36"/>
    </row>
    <row r="259" spans="1:1" s="33" customFormat="1" ht="12">
      <c r="A259" s="36"/>
    </row>
    <row r="260" spans="1:1" s="33" customFormat="1" ht="12">
      <c r="A260" s="36"/>
    </row>
    <row r="261" spans="1:1" s="33" customFormat="1" ht="12">
      <c r="A261" s="36"/>
    </row>
    <row r="262" spans="1:1" s="33" customFormat="1" ht="12">
      <c r="A262" s="36"/>
    </row>
    <row r="263" spans="1:1" s="33" customFormat="1" ht="12">
      <c r="A263" s="36"/>
    </row>
    <row r="264" spans="1:1" s="33" customFormat="1" ht="12">
      <c r="A264" s="36"/>
    </row>
    <row r="265" spans="1:1" s="33" customFormat="1" ht="12">
      <c r="A265" s="36"/>
    </row>
    <row r="266" spans="1:1" s="33" customFormat="1" ht="12">
      <c r="A266" s="36"/>
    </row>
    <row r="267" spans="1:1" s="33" customFormat="1" ht="12">
      <c r="A267" s="36"/>
    </row>
    <row r="268" spans="1:1" s="33" customFormat="1" ht="12">
      <c r="A268" s="36"/>
    </row>
    <row r="269" spans="1:1" s="33" customFormat="1" ht="12">
      <c r="A269" s="36"/>
    </row>
    <row r="270" spans="1:1" s="33" customFormat="1" ht="12">
      <c r="A270" s="36"/>
    </row>
    <row r="271" spans="1:1" s="33" customFormat="1" ht="12">
      <c r="A271" s="36"/>
    </row>
    <row r="272" spans="1:1" s="33" customFormat="1" ht="12">
      <c r="A272" s="36"/>
    </row>
    <row r="273" spans="1:1" s="33" customFormat="1" ht="12">
      <c r="A273" s="36"/>
    </row>
    <row r="274" spans="1:1" s="33" customFormat="1" ht="12">
      <c r="A274" s="36"/>
    </row>
    <row r="275" spans="1:1" s="33" customFormat="1" ht="12">
      <c r="A275" s="36"/>
    </row>
    <row r="276" spans="1:1" s="33" customFormat="1" ht="12">
      <c r="A276" s="36"/>
    </row>
    <row r="277" spans="1:1" s="33" customFormat="1" ht="12">
      <c r="A277" s="36"/>
    </row>
    <row r="278" spans="1:1" s="33" customFormat="1" ht="12">
      <c r="A278" s="36"/>
    </row>
    <row r="279" spans="1:1" s="33" customFormat="1" ht="12">
      <c r="A279" s="36"/>
    </row>
    <row r="280" spans="1:1" s="33" customFormat="1" ht="12">
      <c r="A280" s="36"/>
    </row>
    <row r="281" spans="1:1" s="33" customFormat="1" ht="12">
      <c r="A281" s="36"/>
    </row>
    <row r="282" spans="1:1" s="33" customFormat="1" ht="12">
      <c r="A282" s="36"/>
    </row>
    <row r="283" spans="1:1" s="33" customFormat="1" ht="12">
      <c r="A283" s="36"/>
    </row>
    <row r="284" spans="1:1" s="33" customFormat="1" ht="12">
      <c r="A284" s="36"/>
    </row>
    <row r="285" spans="1:1" s="33" customFormat="1" ht="12">
      <c r="A285" s="36"/>
    </row>
    <row r="286" spans="1:1" s="33" customFormat="1" ht="12">
      <c r="A286" s="36"/>
    </row>
    <row r="287" spans="1:1" s="33" customFormat="1" ht="12">
      <c r="A287" s="36"/>
    </row>
    <row r="288" spans="1:1" s="33" customFormat="1" ht="12">
      <c r="A288" s="36"/>
    </row>
    <row r="289" spans="1:1" s="33" customFormat="1" ht="12">
      <c r="A289" s="36"/>
    </row>
    <row r="290" spans="1:1" s="33" customFormat="1" ht="12">
      <c r="A290" s="36"/>
    </row>
    <row r="291" spans="1:1">
      <c r="A291" s="36"/>
    </row>
    <row r="292" spans="1:1">
      <c r="A292" s="36"/>
    </row>
    <row r="293" spans="1:1">
      <c r="A293" s="36"/>
    </row>
    <row r="294" spans="1:1">
      <c r="A294" s="36"/>
    </row>
    <row r="295" spans="1:1">
      <c r="A295" s="36"/>
    </row>
    <row r="296" spans="1:1">
      <c r="A296" s="36"/>
    </row>
    <row r="297" spans="1:1">
      <c r="A297" s="36"/>
    </row>
    <row r="298" spans="1:1">
      <c r="A298" s="36"/>
    </row>
  </sheetData>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441A4-B3B9-4993-AE12-7FB2B583B602}">
  <dimension ref="A1:F161"/>
  <sheetViews>
    <sheetView zoomScaleNormal="100" workbookViewId="0"/>
  </sheetViews>
  <sheetFormatPr defaultColWidth="12" defaultRowHeight="12.75" customHeight="1"/>
  <cols>
    <col min="1" max="1" width="105.1640625" style="79" customWidth="1"/>
    <col min="2" max="2" width="107.5" style="78" bestFit="1" customWidth="1"/>
    <col min="3" max="3" width="45.33203125" style="78" customWidth="1"/>
    <col min="4" max="16384" width="12" style="78"/>
  </cols>
  <sheetData>
    <row r="1" spans="1:2" ht="12.75" customHeight="1">
      <c r="A1" s="44" t="s">
        <v>31</v>
      </c>
    </row>
    <row r="2" spans="1:2" ht="14.25" customHeight="1">
      <c r="A2" s="76" t="s">
        <v>303</v>
      </c>
      <c r="B2" s="77" t="s">
        <v>304</v>
      </c>
    </row>
    <row r="3" spans="1:2" ht="12.75" customHeight="1">
      <c r="A3" s="79" t="s">
        <v>305</v>
      </c>
      <c r="B3" s="79" t="s">
        <v>306</v>
      </c>
    </row>
    <row r="4" spans="1:2" ht="12.75" customHeight="1">
      <c r="A4" s="80" t="s">
        <v>307</v>
      </c>
      <c r="B4" s="80" t="s">
        <v>308</v>
      </c>
    </row>
    <row r="5" spans="1:2" ht="12.75" customHeight="1">
      <c r="A5" s="81" t="s">
        <v>309</v>
      </c>
      <c r="B5" s="82" t="s">
        <v>310</v>
      </c>
    </row>
    <row r="6" spans="1:2" ht="12.75" customHeight="1">
      <c r="A6" s="83" t="s">
        <v>311</v>
      </c>
      <c r="B6" s="16" t="s">
        <v>312</v>
      </c>
    </row>
    <row r="7" spans="1:2" ht="12.75" customHeight="1">
      <c r="A7" s="83" t="s">
        <v>313</v>
      </c>
      <c r="B7" s="16" t="s">
        <v>314</v>
      </c>
    </row>
    <row r="8" spans="1:2" ht="12.75" customHeight="1">
      <c r="A8" s="83" t="s">
        <v>315</v>
      </c>
      <c r="B8" s="16" t="s">
        <v>316</v>
      </c>
    </row>
    <row r="9" spans="1:2" ht="12.75" customHeight="1">
      <c r="A9" s="83" t="s">
        <v>317</v>
      </c>
      <c r="B9" s="16" t="s">
        <v>318</v>
      </c>
    </row>
    <row r="10" spans="1:2" ht="12.75" customHeight="1">
      <c r="A10" s="83" t="s">
        <v>319</v>
      </c>
      <c r="B10" s="16" t="s">
        <v>320</v>
      </c>
    </row>
    <row r="11" spans="1:2" ht="12.75" customHeight="1">
      <c r="A11" s="83" t="s">
        <v>321</v>
      </c>
      <c r="B11" s="16" t="s">
        <v>322</v>
      </c>
    </row>
    <row r="12" spans="1:2" ht="12.75" customHeight="1">
      <c r="A12" s="83" t="s">
        <v>323</v>
      </c>
      <c r="B12" s="16" t="s">
        <v>324</v>
      </c>
    </row>
    <row r="13" spans="1:2" ht="12.75" customHeight="1">
      <c r="A13" s="83" t="s">
        <v>325</v>
      </c>
      <c r="B13" s="16" t="s">
        <v>326</v>
      </c>
    </row>
    <row r="14" spans="1:2" ht="12.75" customHeight="1">
      <c r="A14" s="83" t="s">
        <v>327</v>
      </c>
      <c r="B14" s="16" t="s">
        <v>328</v>
      </c>
    </row>
    <row r="15" spans="1:2" ht="12.75" customHeight="1">
      <c r="A15" s="83" t="s">
        <v>329</v>
      </c>
      <c r="B15" s="16" t="s">
        <v>330</v>
      </c>
    </row>
    <row r="16" spans="1:2" ht="12.75" customHeight="1">
      <c r="A16" s="83" t="s">
        <v>331</v>
      </c>
      <c r="B16" s="16" t="s">
        <v>332</v>
      </c>
    </row>
    <row r="17" spans="1:6" ht="12.75" customHeight="1">
      <c r="A17" s="83" t="s">
        <v>333</v>
      </c>
      <c r="B17" s="16" t="s">
        <v>334</v>
      </c>
    </row>
    <row r="18" spans="1:6" ht="12.75" customHeight="1">
      <c r="A18" s="83" t="s">
        <v>335</v>
      </c>
      <c r="B18" s="16" t="s">
        <v>336</v>
      </c>
    </row>
    <row r="19" spans="1:6" ht="12.75" customHeight="1">
      <c r="A19" s="83" t="s">
        <v>337</v>
      </c>
      <c r="B19" s="16" t="s">
        <v>338</v>
      </c>
    </row>
    <row r="20" spans="1:6" ht="12.75" customHeight="1">
      <c r="A20" s="83" t="s">
        <v>339</v>
      </c>
      <c r="B20" s="16" t="s">
        <v>340</v>
      </c>
    </row>
    <row r="21" spans="1:6" ht="12.75" customHeight="1">
      <c r="A21" s="84" t="s">
        <v>341</v>
      </c>
      <c r="B21" s="85" t="s">
        <v>342</v>
      </c>
      <c r="C21" s="86"/>
    </row>
    <row r="22" spans="1:6" s="88" customFormat="1" ht="12.75" customHeight="1">
      <c r="A22" s="83" t="s">
        <v>343</v>
      </c>
      <c r="B22" s="16" t="s">
        <v>344</v>
      </c>
      <c r="C22" s="86"/>
      <c r="D22" s="87"/>
      <c r="E22" s="87"/>
      <c r="F22" s="86"/>
    </row>
    <row r="23" spans="1:6" s="88" customFormat="1" ht="12.75" customHeight="1">
      <c r="A23" s="83" t="s">
        <v>345</v>
      </c>
      <c r="B23" s="16" t="s">
        <v>346</v>
      </c>
      <c r="C23" s="86"/>
      <c r="D23" s="87"/>
      <c r="E23" s="87"/>
      <c r="F23" s="86"/>
    </row>
    <row r="24" spans="1:6" s="88" customFormat="1" ht="12.75" customHeight="1">
      <c r="A24" s="83" t="s">
        <v>347</v>
      </c>
      <c r="B24" s="16" t="s">
        <v>348</v>
      </c>
      <c r="C24" s="86"/>
      <c r="D24" s="87"/>
      <c r="E24" s="87"/>
      <c r="F24" s="86"/>
    </row>
    <row r="25" spans="1:6" s="88" customFormat="1" ht="12.75" customHeight="1">
      <c r="A25" s="83" t="s">
        <v>349</v>
      </c>
      <c r="B25" s="16" t="s">
        <v>350</v>
      </c>
      <c r="C25" s="86"/>
      <c r="D25" s="87"/>
      <c r="E25" s="87"/>
      <c r="F25" s="86"/>
    </row>
    <row r="26" spans="1:6" s="88" customFormat="1" ht="12.75" customHeight="1">
      <c r="A26" s="83" t="s">
        <v>351</v>
      </c>
      <c r="B26" s="16" t="s">
        <v>352</v>
      </c>
      <c r="C26" s="86"/>
      <c r="D26" s="87"/>
      <c r="E26" s="87"/>
      <c r="F26" s="86"/>
    </row>
    <row r="27" spans="1:6" s="88" customFormat="1" ht="12.75" customHeight="1">
      <c r="A27" s="83" t="s">
        <v>353</v>
      </c>
      <c r="B27" s="16" t="s">
        <v>354</v>
      </c>
      <c r="C27" s="86"/>
      <c r="D27" s="87"/>
      <c r="E27" s="87"/>
      <c r="F27" s="86"/>
    </row>
    <row r="28" spans="1:6" s="88" customFormat="1" ht="12.75" customHeight="1">
      <c r="A28" s="83" t="s">
        <v>355</v>
      </c>
      <c r="B28" s="16" t="s">
        <v>356</v>
      </c>
      <c r="C28" s="86"/>
      <c r="D28" s="87"/>
      <c r="E28" s="87"/>
      <c r="F28" s="86"/>
    </row>
    <row r="29" spans="1:6" s="88" customFormat="1" ht="12.75" customHeight="1">
      <c r="A29" s="83" t="s">
        <v>357</v>
      </c>
      <c r="B29" s="16" t="s">
        <v>358</v>
      </c>
      <c r="C29" s="86"/>
      <c r="D29" s="87"/>
      <c r="E29" s="87"/>
      <c r="F29" s="86"/>
    </row>
    <row r="30" spans="1:6" s="88" customFormat="1" ht="12.75" customHeight="1">
      <c r="A30" s="83" t="s">
        <v>359</v>
      </c>
      <c r="B30" s="16" t="s">
        <v>360</v>
      </c>
      <c r="C30" s="86"/>
      <c r="D30" s="87"/>
      <c r="E30" s="87"/>
      <c r="F30" s="86"/>
    </row>
    <row r="31" spans="1:6" s="88" customFormat="1" ht="12.75" customHeight="1">
      <c r="A31" s="83" t="s">
        <v>361</v>
      </c>
      <c r="B31" s="16" t="s">
        <v>362</v>
      </c>
      <c r="C31" s="86"/>
      <c r="D31" s="87"/>
      <c r="E31" s="87"/>
      <c r="F31" s="86"/>
    </row>
    <row r="32" spans="1:6" s="88" customFormat="1" ht="12.75" customHeight="1">
      <c r="A32" s="83" t="s">
        <v>363</v>
      </c>
      <c r="B32" s="16" t="s">
        <v>364</v>
      </c>
      <c r="C32" s="86"/>
      <c r="D32" s="87"/>
      <c r="E32" s="87"/>
      <c r="F32" s="86"/>
    </row>
    <row r="33" spans="1:6" s="88" customFormat="1" ht="12.75" customHeight="1">
      <c r="A33" s="83" t="s">
        <v>365</v>
      </c>
      <c r="B33" s="16" t="s">
        <v>366</v>
      </c>
      <c r="C33" s="86"/>
      <c r="D33" s="87"/>
      <c r="E33" s="87"/>
      <c r="F33" s="86"/>
    </row>
    <row r="34" spans="1:6" s="88" customFormat="1" ht="12.75" customHeight="1">
      <c r="A34" s="83" t="s">
        <v>367</v>
      </c>
      <c r="B34" s="16" t="s">
        <v>368</v>
      </c>
      <c r="C34" s="86"/>
      <c r="D34" s="87"/>
      <c r="E34" s="87"/>
      <c r="F34" s="86"/>
    </row>
    <row r="35" spans="1:6" s="88" customFormat="1" ht="12.75" customHeight="1">
      <c r="A35" s="83" t="s">
        <v>369</v>
      </c>
      <c r="B35" s="16" t="s">
        <v>370</v>
      </c>
      <c r="C35" s="86"/>
      <c r="D35" s="87"/>
      <c r="E35" s="87"/>
      <c r="F35" s="86"/>
    </row>
    <row r="36" spans="1:6" s="88" customFormat="1" ht="12.75" customHeight="1">
      <c r="A36" s="83" t="s">
        <v>371</v>
      </c>
      <c r="B36" s="16" t="s">
        <v>372</v>
      </c>
      <c r="C36" s="86"/>
      <c r="D36" s="87"/>
      <c r="E36" s="87"/>
      <c r="F36" s="86"/>
    </row>
    <row r="37" spans="1:6" s="88" customFormat="1" ht="12.75" customHeight="1">
      <c r="A37" s="83" t="s">
        <v>373</v>
      </c>
      <c r="B37" s="16" t="s">
        <v>374</v>
      </c>
      <c r="C37" s="86"/>
      <c r="D37" s="87"/>
      <c r="E37" s="87"/>
      <c r="F37" s="86"/>
    </row>
    <row r="38" spans="1:6" s="88" customFormat="1" ht="12.75" customHeight="1">
      <c r="A38" s="83" t="s">
        <v>375</v>
      </c>
      <c r="B38" s="16" t="s">
        <v>376</v>
      </c>
      <c r="C38" s="86"/>
      <c r="D38" s="87"/>
      <c r="E38" s="87"/>
      <c r="F38" s="86"/>
    </row>
    <row r="39" spans="1:6" s="88" customFormat="1" ht="12.75" customHeight="1">
      <c r="A39" s="83" t="s">
        <v>377</v>
      </c>
      <c r="B39" s="16" t="s">
        <v>378</v>
      </c>
      <c r="C39" s="86"/>
      <c r="D39" s="87"/>
      <c r="E39" s="87"/>
      <c r="F39" s="86"/>
    </row>
    <row r="40" spans="1:6" s="88" customFormat="1" ht="12.75" customHeight="1">
      <c r="A40" s="83" t="s">
        <v>379</v>
      </c>
      <c r="B40" s="16" t="s">
        <v>380</v>
      </c>
      <c r="C40" s="86"/>
      <c r="D40" s="87"/>
      <c r="E40" s="87"/>
      <c r="F40" s="86"/>
    </row>
    <row r="41" spans="1:6" s="88" customFormat="1" ht="12.75" customHeight="1">
      <c r="A41" s="83" t="s">
        <v>381</v>
      </c>
      <c r="B41" s="16" t="s">
        <v>382</v>
      </c>
      <c r="C41" s="86"/>
      <c r="D41" s="87"/>
      <c r="E41" s="87"/>
      <c r="F41" s="86"/>
    </row>
    <row r="42" spans="1:6" s="88" customFormat="1" ht="12.75" customHeight="1">
      <c r="A42" s="83" t="s">
        <v>383</v>
      </c>
      <c r="B42" s="16" t="s">
        <v>384</v>
      </c>
      <c r="C42" s="86"/>
      <c r="D42" s="87"/>
      <c r="E42" s="87"/>
      <c r="F42" s="86"/>
    </row>
    <row r="43" spans="1:6" s="88" customFormat="1" ht="12.75" customHeight="1">
      <c r="A43" s="83" t="s">
        <v>385</v>
      </c>
      <c r="B43" s="16" t="s">
        <v>386</v>
      </c>
      <c r="C43" s="86"/>
      <c r="D43" s="87"/>
      <c r="E43" s="87"/>
      <c r="F43" s="86"/>
    </row>
    <row r="44" spans="1:6" s="88" customFormat="1" ht="12.75" customHeight="1">
      <c r="A44" s="84" t="s">
        <v>387</v>
      </c>
      <c r="B44" s="82" t="s">
        <v>388</v>
      </c>
      <c r="C44" s="86"/>
      <c r="D44" s="87"/>
      <c r="E44" s="87"/>
      <c r="F44" s="86"/>
    </row>
    <row r="45" spans="1:6" s="88" customFormat="1" ht="12.75" customHeight="1">
      <c r="A45" s="83" t="s">
        <v>389</v>
      </c>
      <c r="B45" s="16" t="s">
        <v>390</v>
      </c>
      <c r="C45" s="86"/>
      <c r="D45" s="87"/>
      <c r="E45" s="87"/>
      <c r="F45" s="86"/>
    </row>
    <row r="46" spans="1:6" s="88" customFormat="1" ht="12.75" customHeight="1">
      <c r="A46" s="83" t="s">
        <v>391</v>
      </c>
      <c r="B46" s="16" t="s">
        <v>392</v>
      </c>
      <c r="C46" s="86"/>
      <c r="D46" s="87"/>
      <c r="E46" s="87"/>
      <c r="F46" s="86"/>
    </row>
    <row r="47" spans="1:6" s="88" customFormat="1" ht="12.75" customHeight="1">
      <c r="A47" s="84" t="s">
        <v>393</v>
      </c>
      <c r="B47" s="85" t="s">
        <v>394</v>
      </c>
      <c r="C47" s="86"/>
      <c r="D47" s="87"/>
      <c r="E47" s="87"/>
      <c r="F47" s="86"/>
    </row>
    <row r="48" spans="1:6" s="88" customFormat="1" ht="12.75" customHeight="1">
      <c r="A48" s="83" t="s">
        <v>395</v>
      </c>
      <c r="B48" s="16" t="s">
        <v>396</v>
      </c>
      <c r="C48" s="86"/>
      <c r="D48" s="87"/>
      <c r="E48" s="87"/>
      <c r="F48" s="86"/>
    </row>
    <row r="49" spans="1:6" s="88" customFormat="1" ht="12.75" customHeight="1">
      <c r="A49" s="83" t="s">
        <v>397</v>
      </c>
      <c r="B49" s="16" t="s">
        <v>398</v>
      </c>
      <c r="C49" s="86"/>
      <c r="D49" s="87"/>
      <c r="E49" s="87"/>
      <c r="F49" s="86"/>
    </row>
    <row r="50" spans="1:6" ht="12.75" customHeight="1">
      <c r="A50" s="89" t="s">
        <v>399</v>
      </c>
      <c r="B50" s="82" t="s">
        <v>400</v>
      </c>
      <c r="C50" s="90"/>
    </row>
    <row r="51" spans="1:6" ht="12.75" customHeight="1">
      <c r="A51" s="83" t="s">
        <v>401</v>
      </c>
      <c r="B51" s="16" t="s">
        <v>402</v>
      </c>
      <c r="C51" s="91"/>
    </row>
    <row r="52" spans="1:6" ht="12.75" customHeight="1">
      <c r="A52" s="83" t="s">
        <v>403</v>
      </c>
      <c r="B52" s="16" t="s">
        <v>404</v>
      </c>
      <c r="C52" s="91"/>
    </row>
    <row r="53" spans="1:6" ht="12.75" customHeight="1">
      <c r="A53" s="83" t="s">
        <v>405</v>
      </c>
      <c r="B53" s="16" t="s">
        <v>406</v>
      </c>
      <c r="C53" s="91"/>
    </row>
    <row r="54" spans="1:6" ht="12.75" customHeight="1">
      <c r="A54" s="92" t="s">
        <v>407</v>
      </c>
      <c r="B54" s="85" t="s">
        <v>408</v>
      </c>
      <c r="C54" s="93"/>
    </row>
    <row r="55" spans="1:6" ht="12.75" customHeight="1">
      <c r="A55" s="94" t="s">
        <v>409</v>
      </c>
      <c r="B55" s="16" t="s">
        <v>410</v>
      </c>
      <c r="C55" s="86"/>
    </row>
    <row r="56" spans="1:6" ht="12.75" customHeight="1">
      <c r="A56" s="94" t="s">
        <v>411</v>
      </c>
      <c r="B56" s="16" t="s">
        <v>412</v>
      </c>
      <c r="C56" s="86"/>
    </row>
    <row r="57" spans="1:6" ht="12.75" customHeight="1">
      <c r="A57" s="94" t="s">
        <v>413</v>
      </c>
      <c r="B57" s="16" t="s">
        <v>414</v>
      </c>
      <c r="C57" s="86"/>
    </row>
    <row r="58" spans="1:6" ht="12.75" customHeight="1">
      <c r="A58" s="94" t="s">
        <v>415</v>
      </c>
      <c r="B58" s="16" t="s">
        <v>416</v>
      </c>
      <c r="C58" s="86"/>
    </row>
    <row r="59" spans="1:6" ht="12.75" customHeight="1">
      <c r="A59" s="94" t="s">
        <v>417</v>
      </c>
      <c r="B59" s="16" t="s">
        <v>418</v>
      </c>
      <c r="C59" s="86"/>
    </row>
    <row r="60" spans="1:6" ht="12.75" customHeight="1">
      <c r="A60" s="94" t="s">
        <v>419</v>
      </c>
      <c r="B60" s="16" t="s">
        <v>420</v>
      </c>
      <c r="C60" s="86"/>
    </row>
    <row r="61" spans="1:6" ht="12.75" customHeight="1">
      <c r="A61" s="94" t="s">
        <v>421</v>
      </c>
      <c r="B61" s="16" t="s">
        <v>422</v>
      </c>
      <c r="C61" s="86"/>
    </row>
    <row r="62" spans="1:6" ht="12.75" customHeight="1">
      <c r="A62" s="94" t="s">
        <v>423</v>
      </c>
      <c r="B62" s="16" t="s">
        <v>424</v>
      </c>
      <c r="C62" s="86"/>
    </row>
    <row r="63" spans="1:6" ht="12.75" customHeight="1">
      <c r="A63" s="94" t="s">
        <v>425</v>
      </c>
      <c r="B63" s="16" t="s">
        <v>426</v>
      </c>
      <c r="C63" s="86"/>
    </row>
    <row r="64" spans="1:6" ht="12.75" customHeight="1">
      <c r="A64" s="94" t="s">
        <v>427</v>
      </c>
      <c r="B64" s="16" t="s">
        <v>428</v>
      </c>
      <c r="C64" s="86"/>
    </row>
    <row r="65" spans="1:6" ht="12.75" customHeight="1">
      <c r="A65" s="94" t="s">
        <v>429</v>
      </c>
      <c r="B65" s="16" t="s">
        <v>430</v>
      </c>
      <c r="C65" s="86"/>
    </row>
    <row r="66" spans="1:6" ht="12.75" customHeight="1">
      <c r="A66" s="94" t="s">
        <v>431</v>
      </c>
      <c r="B66" s="16" t="s">
        <v>432</v>
      </c>
      <c r="C66" s="86"/>
    </row>
    <row r="67" spans="1:6" ht="12.75" customHeight="1">
      <c r="A67" s="94" t="s">
        <v>433</v>
      </c>
      <c r="B67" s="16" t="s">
        <v>434</v>
      </c>
      <c r="C67" s="86"/>
    </row>
    <row r="68" spans="1:6" ht="12.75" customHeight="1">
      <c r="A68" s="94" t="s">
        <v>435</v>
      </c>
      <c r="B68" s="16" t="s">
        <v>436</v>
      </c>
    </row>
    <row r="69" spans="1:6" s="88" customFormat="1" ht="12.75" customHeight="1">
      <c r="A69" s="84" t="s">
        <v>437</v>
      </c>
      <c r="B69" s="85" t="s">
        <v>438</v>
      </c>
      <c r="C69" s="86"/>
      <c r="D69" s="87"/>
      <c r="E69" s="87"/>
      <c r="F69" s="86"/>
    </row>
    <row r="70" spans="1:6" s="88" customFormat="1" ht="12.75" customHeight="1">
      <c r="A70" s="83" t="s">
        <v>439</v>
      </c>
      <c r="B70" s="16" t="s">
        <v>440</v>
      </c>
      <c r="C70" s="86"/>
      <c r="D70" s="87"/>
      <c r="E70" s="87"/>
      <c r="F70" s="86"/>
    </row>
    <row r="71" spans="1:6" s="88" customFormat="1" ht="12.75" customHeight="1">
      <c r="A71" s="83" t="s">
        <v>441</v>
      </c>
      <c r="B71" s="16" t="s">
        <v>442</v>
      </c>
      <c r="C71" s="86"/>
      <c r="D71" s="87"/>
      <c r="E71" s="87"/>
      <c r="F71" s="86"/>
    </row>
    <row r="72" spans="1:6" s="88" customFormat="1" ht="12.75" customHeight="1">
      <c r="A72" s="83" t="s">
        <v>443</v>
      </c>
      <c r="B72" s="16" t="s">
        <v>444</v>
      </c>
      <c r="C72" s="86"/>
      <c r="D72" s="87"/>
      <c r="E72" s="87"/>
      <c r="F72" s="86"/>
    </row>
    <row r="73" spans="1:6" s="88" customFormat="1" ht="12.75" customHeight="1">
      <c r="A73" s="83" t="s">
        <v>445</v>
      </c>
      <c r="B73" s="16" t="s">
        <v>446</v>
      </c>
      <c r="C73" s="86"/>
      <c r="D73" s="87"/>
      <c r="E73" s="87"/>
      <c r="F73" s="86"/>
    </row>
    <row r="74" spans="1:6" s="88" customFormat="1" ht="12.75" customHeight="1">
      <c r="A74" s="83" t="s">
        <v>447</v>
      </c>
      <c r="B74" s="16" t="s">
        <v>448</v>
      </c>
      <c r="C74" s="86"/>
      <c r="D74" s="87"/>
      <c r="E74" s="87"/>
      <c r="F74" s="86"/>
    </row>
    <row r="75" spans="1:6" s="88" customFormat="1" ht="12.75" customHeight="1">
      <c r="A75" s="83" t="s">
        <v>449</v>
      </c>
      <c r="B75" s="16" t="s">
        <v>450</v>
      </c>
      <c r="C75" s="86"/>
      <c r="D75" s="87"/>
      <c r="E75" s="87"/>
      <c r="F75" s="86"/>
    </row>
    <row r="76" spans="1:6" s="88" customFormat="1" ht="12.75" customHeight="1">
      <c r="A76" s="83" t="s">
        <v>451</v>
      </c>
      <c r="B76" s="16" t="s">
        <v>452</v>
      </c>
      <c r="C76" s="86"/>
      <c r="D76" s="87"/>
      <c r="E76" s="87"/>
      <c r="F76" s="86"/>
    </row>
    <row r="77" spans="1:6" s="88" customFormat="1" ht="12.75" customHeight="1">
      <c r="A77" s="83" t="s">
        <v>453</v>
      </c>
      <c r="B77" s="16" t="s">
        <v>454</v>
      </c>
      <c r="C77" s="86"/>
      <c r="D77" s="87"/>
      <c r="E77" s="87"/>
      <c r="F77" s="86"/>
    </row>
    <row r="78" spans="1:6" s="88" customFormat="1" ht="12.75" customHeight="1">
      <c r="A78" s="83" t="s">
        <v>455</v>
      </c>
      <c r="B78" s="16" t="s">
        <v>456</v>
      </c>
      <c r="C78" s="86"/>
      <c r="D78" s="87"/>
      <c r="E78" s="87"/>
      <c r="F78" s="86"/>
    </row>
    <row r="79" spans="1:6" ht="12.75" customHeight="1">
      <c r="A79" s="96" t="s">
        <v>457</v>
      </c>
      <c r="B79" s="82" t="s">
        <v>458</v>
      </c>
      <c r="C79" s="97"/>
      <c r="D79" s="98"/>
      <c r="E79" s="99"/>
      <c r="F79" s="99"/>
    </row>
    <row r="80" spans="1:6" ht="12.75" customHeight="1">
      <c r="A80" s="100" t="s">
        <v>459</v>
      </c>
      <c r="B80" s="16" t="s">
        <v>460</v>
      </c>
      <c r="C80" s="97"/>
      <c r="D80" s="98"/>
      <c r="E80" s="99"/>
      <c r="F80" s="99"/>
    </row>
    <row r="81" spans="1:6" ht="12.75" customHeight="1">
      <c r="A81" s="100" t="s">
        <v>461</v>
      </c>
      <c r="B81" s="16" t="s">
        <v>462</v>
      </c>
      <c r="C81" s="97"/>
      <c r="D81" s="98"/>
      <c r="E81" s="99"/>
      <c r="F81" s="99"/>
    </row>
    <row r="82" spans="1:6" ht="12.75" customHeight="1">
      <c r="A82" s="96" t="s">
        <v>463</v>
      </c>
      <c r="B82" s="82" t="s">
        <v>464</v>
      </c>
      <c r="C82" s="97"/>
      <c r="D82" s="98"/>
      <c r="E82" s="99"/>
      <c r="F82" s="99"/>
    </row>
    <row r="83" spans="1:6" ht="12.75" customHeight="1">
      <c r="A83" s="100" t="s">
        <v>465</v>
      </c>
      <c r="B83" s="16" t="s">
        <v>466</v>
      </c>
      <c r="C83" s="97"/>
      <c r="D83" s="98"/>
      <c r="E83" s="99"/>
      <c r="F83" s="99"/>
    </row>
    <row r="84" spans="1:6" ht="12.75" customHeight="1">
      <c r="A84" s="100" t="s">
        <v>467</v>
      </c>
      <c r="B84" s="16" t="s">
        <v>468</v>
      </c>
      <c r="C84" s="97"/>
      <c r="D84" s="98"/>
      <c r="E84" s="99"/>
      <c r="F84" s="99"/>
    </row>
    <row r="85" spans="1:6" ht="12.75" customHeight="1">
      <c r="A85" s="100" t="s">
        <v>469</v>
      </c>
      <c r="B85" s="16" t="s">
        <v>470</v>
      </c>
      <c r="C85" s="97"/>
      <c r="D85" s="98"/>
      <c r="E85" s="99"/>
      <c r="F85" s="99"/>
    </row>
    <row r="86" spans="1:6" ht="12.75" customHeight="1">
      <c r="A86" s="100" t="s">
        <v>471</v>
      </c>
      <c r="B86" s="16" t="s">
        <v>472</v>
      </c>
      <c r="C86" s="97"/>
      <c r="D86" s="98"/>
      <c r="E86" s="99"/>
      <c r="F86" s="99"/>
    </row>
    <row r="87" spans="1:6" ht="12.75" customHeight="1">
      <c r="A87" s="100" t="s">
        <v>473</v>
      </c>
      <c r="B87" s="16" t="s">
        <v>474</v>
      </c>
      <c r="C87" s="97"/>
      <c r="D87" s="98"/>
      <c r="E87" s="99"/>
      <c r="F87" s="99"/>
    </row>
    <row r="88" spans="1:6" ht="12.75" customHeight="1">
      <c r="A88" s="100" t="s">
        <v>475</v>
      </c>
      <c r="B88" s="16" t="s">
        <v>476</v>
      </c>
      <c r="C88" s="97"/>
      <c r="D88" s="98"/>
      <c r="E88" s="99"/>
      <c r="F88" s="99"/>
    </row>
    <row r="89" spans="1:6" ht="12.75" customHeight="1">
      <c r="A89" s="96" t="s">
        <v>477</v>
      </c>
      <c r="B89" s="82" t="s">
        <v>478</v>
      </c>
      <c r="C89" s="97"/>
      <c r="D89" s="98"/>
      <c r="E89" s="99"/>
      <c r="F89" s="99"/>
    </row>
    <row r="90" spans="1:6" ht="12.75" customHeight="1">
      <c r="A90" s="100" t="s">
        <v>479</v>
      </c>
      <c r="B90" s="16" t="s">
        <v>480</v>
      </c>
      <c r="C90" s="97"/>
      <c r="D90" s="98"/>
      <c r="E90" s="99"/>
      <c r="F90" s="99"/>
    </row>
    <row r="91" spans="1:6" ht="12.75" customHeight="1">
      <c r="A91" s="100" t="s">
        <v>481</v>
      </c>
      <c r="B91" s="16" t="s">
        <v>482</v>
      </c>
      <c r="C91" s="97"/>
      <c r="D91" s="98"/>
      <c r="E91" s="99"/>
      <c r="F91" s="99"/>
    </row>
    <row r="92" spans="1:6" ht="12.75" customHeight="1">
      <c r="A92" s="84" t="s">
        <v>483</v>
      </c>
      <c r="B92" s="82" t="s">
        <v>484</v>
      </c>
      <c r="C92" s="97"/>
      <c r="D92" s="98"/>
      <c r="E92" s="99"/>
      <c r="F92" s="99"/>
    </row>
    <row r="93" spans="1:6" ht="12.75" customHeight="1">
      <c r="A93" s="100" t="s">
        <v>485</v>
      </c>
      <c r="B93" s="16" t="s">
        <v>486</v>
      </c>
      <c r="C93" s="97"/>
      <c r="D93" s="98"/>
      <c r="E93" s="99"/>
      <c r="F93" s="99"/>
    </row>
    <row r="94" spans="1:6" ht="12.75" customHeight="1">
      <c r="A94" s="100" t="s">
        <v>487</v>
      </c>
      <c r="B94" s="16" t="s">
        <v>488</v>
      </c>
      <c r="C94" s="97"/>
      <c r="D94" s="98"/>
      <c r="E94" s="99"/>
      <c r="F94" s="99"/>
    </row>
    <row r="95" spans="1:6" ht="12.75" customHeight="1">
      <c r="A95" s="100" t="s">
        <v>489</v>
      </c>
      <c r="B95" s="16" t="s">
        <v>490</v>
      </c>
      <c r="C95" s="97"/>
      <c r="D95" s="98"/>
      <c r="E95" s="99"/>
      <c r="F95" s="99"/>
    </row>
    <row r="96" spans="1:6" ht="12.75" customHeight="1">
      <c r="A96" s="100" t="s">
        <v>491</v>
      </c>
      <c r="B96" s="16" t="s">
        <v>492</v>
      </c>
      <c r="C96" s="97"/>
      <c r="D96" s="98"/>
      <c r="E96" s="99"/>
      <c r="F96" s="99"/>
    </row>
    <row r="97" spans="1:6" ht="12.75" customHeight="1">
      <c r="A97" s="100" t="s">
        <v>493</v>
      </c>
      <c r="B97" s="16" t="s">
        <v>494</v>
      </c>
      <c r="C97" s="97"/>
      <c r="D97" s="98"/>
      <c r="E97" s="99"/>
      <c r="F97" s="99"/>
    </row>
    <row r="98" spans="1:6" ht="12.75" customHeight="1">
      <c r="A98" s="100" t="s">
        <v>495</v>
      </c>
      <c r="B98" s="16" t="s">
        <v>496</v>
      </c>
      <c r="C98" s="97"/>
      <c r="D98" s="98"/>
      <c r="E98" s="99"/>
      <c r="F98" s="99"/>
    </row>
    <row r="99" spans="1:6" ht="12.75" customHeight="1">
      <c r="A99" s="100" t="s">
        <v>497</v>
      </c>
      <c r="B99" s="16" t="s">
        <v>498</v>
      </c>
      <c r="C99" s="97"/>
      <c r="D99" s="98"/>
      <c r="E99" s="99"/>
      <c r="F99" s="99"/>
    </row>
    <row r="100" spans="1:6" ht="12.75" customHeight="1">
      <c r="A100" s="100" t="s">
        <v>499</v>
      </c>
      <c r="B100" s="16" t="s">
        <v>500</v>
      </c>
      <c r="C100" s="97"/>
      <c r="D100" s="98"/>
      <c r="E100" s="99"/>
      <c r="F100" s="99"/>
    </row>
    <row r="101" spans="1:6" ht="12.75" customHeight="1">
      <c r="A101" s="100" t="s">
        <v>501</v>
      </c>
      <c r="B101" s="16" t="s">
        <v>502</v>
      </c>
      <c r="C101" s="97"/>
      <c r="D101" s="98"/>
      <c r="E101" s="99"/>
      <c r="F101" s="99"/>
    </row>
    <row r="102" spans="1:6" ht="12.75" customHeight="1">
      <c r="A102" s="89" t="s">
        <v>503</v>
      </c>
      <c r="B102" s="85" t="s">
        <v>504</v>
      </c>
      <c r="C102" s="97"/>
      <c r="D102" s="98"/>
      <c r="E102" s="99"/>
      <c r="F102" s="99"/>
    </row>
    <row r="103" spans="1:6" ht="12.75" customHeight="1">
      <c r="A103" s="100" t="s">
        <v>505</v>
      </c>
      <c r="B103" s="16" t="s">
        <v>506</v>
      </c>
      <c r="C103" s="97"/>
      <c r="D103" s="98"/>
      <c r="E103" s="99"/>
      <c r="F103" s="99"/>
    </row>
    <row r="104" spans="1:6" ht="12.75" customHeight="1">
      <c r="A104" s="100" t="s">
        <v>507</v>
      </c>
      <c r="B104" s="16" t="s">
        <v>508</v>
      </c>
      <c r="C104" s="97"/>
      <c r="D104" s="98"/>
      <c r="E104" s="99"/>
      <c r="F104" s="99"/>
    </row>
    <row r="105" spans="1:6" ht="12.75" customHeight="1">
      <c r="A105" s="100" t="s">
        <v>509</v>
      </c>
      <c r="B105" s="16" t="s">
        <v>510</v>
      </c>
      <c r="C105" s="97"/>
      <c r="D105" s="98"/>
      <c r="E105" s="99"/>
      <c r="F105" s="99"/>
    </row>
    <row r="106" spans="1:6" ht="12.75" customHeight="1">
      <c r="A106" s="100" t="s">
        <v>511</v>
      </c>
      <c r="B106" s="16" t="s">
        <v>512</v>
      </c>
      <c r="C106" s="97"/>
      <c r="D106" s="98"/>
      <c r="E106" s="99"/>
      <c r="F106" s="99"/>
    </row>
    <row r="107" spans="1:6" ht="12.75" customHeight="1">
      <c r="A107" s="100" t="s">
        <v>513</v>
      </c>
      <c r="B107" s="16" t="s">
        <v>514</v>
      </c>
      <c r="C107" s="97"/>
      <c r="D107" s="98"/>
      <c r="E107" s="99"/>
      <c r="F107" s="99"/>
    </row>
    <row r="108" spans="1:6" ht="12.75" customHeight="1">
      <c r="A108" s="100" t="s">
        <v>515</v>
      </c>
      <c r="B108" s="16" t="s">
        <v>516</v>
      </c>
      <c r="C108" s="97"/>
      <c r="D108" s="98"/>
      <c r="E108" s="99"/>
      <c r="F108" s="99"/>
    </row>
    <row r="109" spans="1:6" ht="12.75" customHeight="1">
      <c r="A109" s="100" t="s">
        <v>517</v>
      </c>
      <c r="B109" s="16" t="s">
        <v>518</v>
      </c>
      <c r="C109" s="97"/>
      <c r="D109" s="98"/>
      <c r="E109" s="99"/>
      <c r="F109" s="99"/>
    </row>
    <row r="110" spans="1:6" ht="12.75" customHeight="1">
      <c r="A110" s="100" t="s">
        <v>519</v>
      </c>
      <c r="B110" s="16" t="s">
        <v>520</v>
      </c>
      <c r="C110" s="97"/>
      <c r="D110" s="98"/>
      <c r="E110" s="99"/>
      <c r="F110" s="99"/>
    </row>
    <row r="111" spans="1:6" ht="12.75" customHeight="1">
      <c r="A111" s="100" t="s">
        <v>521</v>
      </c>
      <c r="B111" s="16" t="s">
        <v>522</v>
      </c>
      <c r="C111" s="97"/>
      <c r="D111" s="98"/>
      <c r="E111" s="99"/>
      <c r="F111" s="99"/>
    </row>
    <row r="112" spans="1:6" ht="12.75" customHeight="1">
      <c r="A112" s="100" t="s">
        <v>523</v>
      </c>
      <c r="B112" s="16" t="s">
        <v>524</v>
      </c>
      <c r="C112" s="97"/>
      <c r="D112" s="98"/>
      <c r="E112" s="99"/>
      <c r="F112" s="99"/>
    </row>
    <row r="113" spans="1:6" ht="12.75" customHeight="1">
      <c r="A113" s="100" t="s">
        <v>525</v>
      </c>
      <c r="B113" s="16" t="s">
        <v>526</v>
      </c>
      <c r="C113" s="97"/>
      <c r="D113" s="98"/>
      <c r="E113" s="99"/>
      <c r="F113" s="99"/>
    </row>
    <row r="114" spans="1:6" ht="12.75" customHeight="1">
      <c r="A114" s="100" t="s">
        <v>527</v>
      </c>
      <c r="B114" s="16" t="s">
        <v>528</v>
      </c>
      <c r="C114" s="97"/>
      <c r="D114" s="98"/>
      <c r="E114" s="99"/>
      <c r="F114" s="99"/>
    </row>
    <row r="115" spans="1:6" ht="12.75" customHeight="1">
      <c r="A115" s="100" t="s">
        <v>529</v>
      </c>
      <c r="B115" s="16" t="s">
        <v>530</v>
      </c>
      <c r="C115" s="97"/>
      <c r="D115" s="98"/>
      <c r="E115" s="99"/>
      <c r="F115" s="99"/>
    </row>
    <row r="116" spans="1:6" ht="12.75" customHeight="1">
      <c r="A116" s="100" t="s">
        <v>531</v>
      </c>
      <c r="B116" s="16" t="s">
        <v>532</v>
      </c>
      <c r="C116" s="97"/>
      <c r="D116" s="98"/>
      <c r="E116" s="99"/>
      <c r="F116" s="99"/>
    </row>
    <row r="117" spans="1:6" ht="12.75" customHeight="1">
      <c r="A117" s="89" t="s">
        <v>533</v>
      </c>
      <c r="B117" s="85" t="s">
        <v>534</v>
      </c>
      <c r="C117" s="97"/>
      <c r="D117" s="98"/>
      <c r="E117" s="99"/>
      <c r="F117" s="99"/>
    </row>
    <row r="118" spans="1:6" ht="12.75" customHeight="1">
      <c r="A118" s="100" t="s">
        <v>535</v>
      </c>
      <c r="B118" s="16" t="s">
        <v>536</v>
      </c>
      <c r="C118" s="97"/>
      <c r="D118" s="98"/>
      <c r="E118" s="99"/>
      <c r="F118" s="99"/>
    </row>
    <row r="119" spans="1:6" ht="12.75" customHeight="1">
      <c r="A119" s="100" t="s">
        <v>537</v>
      </c>
      <c r="B119" s="16" t="s">
        <v>538</v>
      </c>
      <c r="C119" s="97"/>
      <c r="D119" s="98"/>
      <c r="E119" s="99"/>
      <c r="F119" s="99"/>
    </row>
    <row r="120" spans="1:6" ht="12.75" customHeight="1">
      <c r="A120" s="100" t="s">
        <v>539</v>
      </c>
      <c r="B120" s="16" t="s">
        <v>540</v>
      </c>
      <c r="C120" s="97"/>
      <c r="D120" s="98"/>
      <c r="E120" s="99"/>
      <c r="F120" s="99"/>
    </row>
    <row r="121" spans="1:6" ht="12.75" customHeight="1">
      <c r="A121" s="100" t="s">
        <v>541</v>
      </c>
      <c r="B121" s="16" t="s">
        <v>542</v>
      </c>
      <c r="C121" s="97"/>
      <c r="D121" s="98"/>
      <c r="E121" s="99"/>
      <c r="F121" s="99"/>
    </row>
    <row r="122" spans="1:6" ht="12.75" customHeight="1">
      <c r="A122" s="100" t="s">
        <v>543</v>
      </c>
      <c r="B122" s="16" t="s">
        <v>544</v>
      </c>
      <c r="C122" s="97"/>
      <c r="D122" s="98"/>
      <c r="E122" s="99"/>
      <c r="F122" s="99"/>
    </row>
    <row r="123" spans="1:6" ht="12.75" customHeight="1">
      <c r="A123" s="100" t="s">
        <v>545</v>
      </c>
      <c r="B123" s="16" t="s">
        <v>546</v>
      </c>
      <c r="C123" s="97"/>
      <c r="D123" s="98"/>
      <c r="E123" s="99"/>
      <c r="F123" s="99"/>
    </row>
    <row r="124" spans="1:6" ht="12.75" customHeight="1">
      <c r="A124" s="100" t="s">
        <v>547</v>
      </c>
      <c r="B124" s="16" t="s">
        <v>548</v>
      </c>
      <c r="C124" s="97"/>
      <c r="D124" s="98"/>
      <c r="E124" s="99"/>
      <c r="F124" s="99"/>
    </row>
    <row r="125" spans="1:6" ht="12.75" customHeight="1">
      <c r="A125" s="100" t="s">
        <v>549</v>
      </c>
      <c r="B125" s="16" t="s">
        <v>550</v>
      </c>
    </row>
    <row r="126" spans="1:6" ht="12.75" customHeight="1">
      <c r="A126" s="89" t="s">
        <v>551</v>
      </c>
      <c r="B126" s="85" t="s">
        <v>552</v>
      </c>
      <c r="C126" s="97"/>
      <c r="D126" s="98"/>
      <c r="E126" s="99"/>
      <c r="F126" s="99"/>
    </row>
    <row r="127" spans="1:6" ht="12.75" customHeight="1">
      <c r="A127" s="100" t="s">
        <v>553</v>
      </c>
      <c r="B127" s="16" t="s">
        <v>554</v>
      </c>
      <c r="C127" s="97"/>
      <c r="D127" s="98"/>
      <c r="E127" s="99"/>
      <c r="F127" s="99"/>
    </row>
    <row r="128" spans="1:6" ht="12.75" customHeight="1">
      <c r="A128" s="100" t="s">
        <v>555</v>
      </c>
      <c r="B128" s="16" t="s">
        <v>556</v>
      </c>
      <c r="C128" s="97"/>
      <c r="D128" s="98"/>
      <c r="E128" s="99"/>
      <c r="F128" s="99"/>
    </row>
    <row r="129" spans="1:6" ht="12.75" customHeight="1">
      <c r="A129" s="100" t="s">
        <v>557</v>
      </c>
      <c r="B129" s="16" t="s">
        <v>558</v>
      </c>
      <c r="C129" s="97"/>
      <c r="D129" s="98"/>
      <c r="E129" s="99"/>
      <c r="F129" s="99"/>
    </row>
    <row r="130" spans="1:6" ht="12.75" customHeight="1">
      <c r="A130" s="100" t="s">
        <v>559</v>
      </c>
      <c r="B130" s="16" t="s">
        <v>560</v>
      </c>
      <c r="C130" s="97"/>
      <c r="D130" s="98"/>
      <c r="E130" s="99"/>
      <c r="F130" s="99"/>
    </row>
    <row r="131" spans="1:6" ht="12.75" customHeight="1">
      <c r="A131" s="100" t="s">
        <v>561</v>
      </c>
      <c r="B131" s="16" t="s">
        <v>562</v>
      </c>
      <c r="C131" s="97"/>
      <c r="D131" s="98"/>
      <c r="E131" s="99"/>
      <c r="F131" s="99"/>
    </row>
    <row r="132" spans="1:6" ht="12.75" customHeight="1">
      <c r="A132" s="100" t="s">
        <v>563</v>
      </c>
      <c r="B132" s="16" t="s">
        <v>564</v>
      </c>
      <c r="C132" s="97"/>
      <c r="D132" s="98"/>
      <c r="E132" s="99"/>
      <c r="F132" s="99"/>
    </row>
    <row r="133" spans="1:6" ht="12.75" customHeight="1">
      <c r="A133" s="100" t="s">
        <v>565</v>
      </c>
      <c r="B133" s="16" t="s">
        <v>566</v>
      </c>
      <c r="C133" s="97"/>
      <c r="D133" s="98"/>
      <c r="E133" s="99"/>
      <c r="F133" s="99"/>
    </row>
    <row r="134" spans="1:6" ht="12.75" customHeight="1">
      <c r="A134" s="100" t="s">
        <v>567</v>
      </c>
      <c r="B134" s="16" t="s">
        <v>568</v>
      </c>
    </row>
    <row r="135" spans="1:6" ht="12.75" customHeight="1">
      <c r="A135" s="72"/>
      <c r="B135" s="16"/>
    </row>
    <row r="136" spans="1:6" ht="12.75" customHeight="1">
      <c r="A136" s="72"/>
      <c r="B136" s="16"/>
    </row>
    <row r="137" spans="1:6" ht="12.75" customHeight="1">
      <c r="A137" s="72"/>
      <c r="B137" s="16"/>
    </row>
    <row r="138" spans="1:6" s="88" customFormat="1" ht="12.75" customHeight="1">
      <c r="A138" s="79"/>
      <c r="B138" s="16"/>
      <c r="C138" s="86"/>
      <c r="D138" s="87"/>
      <c r="E138" s="87"/>
      <c r="F138" s="86"/>
    </row>
    <row r="139" spans="1:6" s="88" customFormat="1" ht="12.75" customHeight="1">
      <c r="A139" s="95"/>
      <c r="B139" s="16"/>
      <c r="C139" s="86"/>
      <c r="D139" s="87"/>
      <c r="E139" s="87"/>
      <c r="F139" s="86"/>
    </row>
    <row r="140" spans="1:6" s="88" customFormat="1" ht="12.75" customHeight="1">
      <c r="A140" s="95"/>
      <c r="B140" s="16"/>
      <c r="C140" s="86"/>
      <c r="D140" s="87"/>
      <c r="E140" s="87"/>
      <c r="F140" s="86"/>
    </row>
    <row r="141" spans="1:6" s="88" customFormat="1" ht="12.75" customHeight="1">
      <c r="A141" s="95"/>
      <c r="B141" s="16"/>
      <c r="C141" s="86"/>
      <c r="D141" s="87"/>
      <c r="E141" s="87"/>
      <c r="F141" s="86"/>
    </row>
    <row r="142" spans="1:6" s="88" customFormat="1" ht="12.75" customHeight="1">
      <c r="A142" s="95"/>
      <c r="B142" s="16"/>
      <c r="C142" s="86"/>
      <c r="D142" s="87"/>
      <c r="E142" s="87"/>
      <c r="F142" s="86"/>
    </row>
    <row r="143" spans="1:6" s="88" customFormat="1" ht="12.75" customHeight="1">
      <c r="A143" s="95"/>
      <c r="B143" s="16"/>
      <c r="C143" s="86"/>
      <c r="D143" s="87"/>
      <c r="E143" s="87"/>
      <c r="F143" s="86"/>
    </row>
    <row r="144" spans="1:6" s="88" customFormat="1" ht="12.75" customHeight="1">
      <c r="A144" s="95"/>
      <c r="B144" s="16"/>
      <c r="C144" s="86"/>
      <c r="D144" s="87"/>
      <c r="E144" s="87"/>
      <c r="F144" s="86"/>
    </row>
    <row r="145" spans="1:6" s="88" customFormat="1" ht="12.75" customHeight="1">
      <c r="A145" s="95"/>
      <c r="B145" s="16"/>
      <c r="C145" s="86"/>
      <c r="D145" s="87"/>
      <c r="E145" s="87"/>
      <c r="F145" s="86"/>
    </row>
    <row r="146" spans="1:6" s="88" customFormat="1" ht="12.75" customHeight="1">
      <c r="A146" s="95"/>
      <c r="B146" s="101"/>
      <c r="C146" s="86"/>
      <c r="D146" s="87"/>
      <c r="E146" s="87"/>
      <c r="F146" s="86"/>
    </row>
    <row r="147" spans="1:6" s="88" customFormat="1" ht="12.75" customHeight="1">
      <c r="A147" s="95"/>
      <c r="B147" s="101"/>
      <c r="C147" s="86"/>
      <c r="D147" s="87"/>
      <c r="E147" s="87"/>
      <c r="F147" s="86"/>
    </row>
    <row r="148" spans="1:6" s="88" customFormat="1" ht="12.75" customHeight="1">
      <c r="A148" s="95"/>
      <c r="B148" s="101"/>
      <c r="C148" s="86"/>
      <c r="D148" s="87"/>
      <c r="E148" s="87"/>
      <c r="F148" s="86"/>
    </row>
    <row r="149" spans="1:6" s="88" customFormat="1" ht="12.75" customHeight="1">
      <c r="A149" s="95"/>
      <c r="B149" s="101"/>
      <c r="C149" s="86"/>
      <c r="D149" s="87"/>
      <c r="E149" s="87"/>
      <c r="F149" s="86"/>
    </row>
    <row r="150" spans="1:6" s="88" customFormat="1" ht="12.75" customHeight="1">
      <c r="A150" s="95"/>
      <c r="B150"/>
      <c r="C150" s="86"/>
      <c r="D150" s="87"/>
      <c r="E150" s="87"/>
      <c r="F150" s="86"/>
    </row>
    <row r="151" spans="1:6" s="88" customFormat="1" ht="12.75" customHeight="1">
      <c r="A151" s="95"/>
      <c r="B151"/>
      <c r="C151" s="86"/>
      <c r="D151" s="87"/>
      <c r="E151" s="87"/>
      <c r="F151" s="86"/>
    </row>
    <row r="152" spans="1:6" s="88" customFormat="1" ht="12.75" customHeight="1">
      <c r="A152" s="95"/>
      <c r="B152"/>
      <c r="C152" s="86"/>
      <c r="D152" s="87"/>
      <c r="E152" s="87"/>
      <c r="F152" s="86"/>
    </row>
    <row r="153" spans="1:6" s="88" customFormat="1" ht="12.75" customHeight="1">
      <c r="A153" s="95"/>
      <c r="B153"/>
      <c r="C153" s="86"/>
      <c r="D153" s="87"/>
      <c r="E153" s="87"/>
      <c r="F153" s="86"/>
    </row>
    <row r="154" spans="1:6" s="88" customFormat="1" ht="12.75" customHeight="1">
      <c r="A154" s="95"/>
      <c r="B154"/>
      <c r="C154" s="86"/>
      <c r="D154" s="87"/>
      <c r="E154" s="87"/>
      <c r="F154" s="86"/>
    </row>
    <row r="155" spans="1:6" s="88" customFormat="1" ht="12.75" customHeight="1">
      <c r="A155" s="95"/>
      <c r="B155"/>
      <c r="C155" s="86"/>
      <c r="D155" s="87"/>
      <c r="E155" s="87"/>
      <c r="F155" s="86"/>
    </row>
    <row r="156" spans="1:6" s="88" customFormat="1" ht="12.75" customHeight="1">
      <c r="A156" s="95"/>
      <c r="B156" s="78"/>
      <c r="C156" s="86"/>
      <c r="D156" s="87"/>
      <c r="E156" s="87"/>
      <c r="F156" s="86"/>
    </row>
    <row r="157" spans="1:6" s="88" customFormat="1" ht="12.75" customHeight="1">
      <c r="A157" s="95"/>
      <c r="B157" s="78"/>
      <c r="C157" s="86"/>
      <c r="D157" s="87"/>
      <c r="E157" s="87"/>
      <c r="F157" s="86"/>
    </row>
    <row r="158" spans="1:6" s="88" customFormat="1" ht="12.75" customHeight="1">
      <c r="A158" s="95"/>
      <c r="B158" s="78"/>
      <c r="C158" s="86"/>
      <c r="D158" s="87"/>
      <c r="E158" s="87"/>
      <c r="F158" s="86"/>
    </row>
    <row r="159" spans="1:6" s="88" customFormat="1" ht="12.75" customHeight="1">
      <c r="A159" s="95"/>
      <c r="B159" s="78"/>
      <c r="C159" s="86"/>
      <c r="D159" s="87"/>
      <c r="E159" s="87"/>
      <c r="F159" s="86"/>
    </row>
    <row r="160" spans="1:6" s="88" customFormat="1" ht="12.75" customHeight="1">
      <c r="A160" s="95"/>
      <c r="B160" s="78"/>
      <c r="C160" s="86"/>
      <c r="D160" s="87"/>
      <c r="E160" s="87"/>
      <c r="F160" s="86"/>
    </row>
    <row r="161" spans="1:1" ht="12.75" customHeight="1">
      <c r="A161" s="95"/>
    </row>
  </sheetData>
  <hyperlinks>
    <hyperlink ref="A4" r:id="rId1" xr:uid="{67928755-CE98-4925-AD99-45BF92762B51}"/>
    <hyperlink ref="B4" r:id="rId2" xr:uid="{9ED2E673-C96C-4F63-A3F9-2838BA8C54A6}"/>
  </hyperlinks>
  <pageMargins left="0.7" right="0.7" top="0.75" bottom="0.75" header="0.3" footer="0.3"/>
  <drawing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CEF5A-0535-4F02-9570-89B89B4BBF1A}">
  <sheetPr codeName="Blad5">
    <tabColor theme="2" tint="-9.9978637043366805E-2"/>
  </sheetPr>
  <dimension ref="A1:B310"/>
  <sheetViews>
    <sheetView zoomScaleNormal="100" workbookViewId="0"/>
  </sheetViews>
  <sheetFormatPr defaultColWidth="9.33203125" defaultRowHeight="19.5"/>
  <cols>
    <col min="1" max="1" width="30.6640625" style="15" bestFit="1" customWidth="1"/>
    <col min="2" max="2" width="79.1640625" style="12" bestFit="1" customWidth="1"/>
    <col min="3" max="3" width="5.33203125" style="12" customWidth="1"/>
    <col min="4" max="4" width="6.1640625" style="12" customWidth="1"/>
    <col min="5" max="5" width="5.33203125" style="12" customWidth="1"/>
    <col min="6" max="6" width="8.1640625" style="12" customWidth="1"/>
    <col min="7" max="7" width="9.33203125" style="12"/>
    <col min="8" max="8" width="18.1640625" style="12" customWidth="1"/>
    <col min="9" max="9" width="8.83203125" style="12" customWidth="1"/>
    <col min="10" max="16384" width="9.33203125" style="12"/>
  </cols>
  <sheetData>
    <row r="1" spans="1:2">
      <c r="A1" s="44" t="s">
        <v>21</v>
      </c>
    </row>
    <row r="2" spans="1:2">
      <c r="A2" s="17" t="s">
        <v>19</v>
      </c>
    </row>
    <row r="3" spans="1:2" s="13" customFormat="1" ht="13.5">
      <c r="A3" s="103" t="s">
        <v>29</v>
      </c>
      <c r="B3" s="103" t="s">
        <v>645</v>
      </c>
    </row>
    <row r="4" spans="1:2" s="13" customFormat="1" ht="13.5">
      <c r="A4" s="103" t="s">
        <v>648</v>
      </c>
      <c r="B4" s="103" t="s">
        <v>649</v>
      </c>
    </row>
    <row r="5" spans="1:2" s="13" customFormat="1" ht="13.5">
      <c r="A5" s="103" t="s">
        <v>670</v>
      </c>
      <c r="B5" s="103" t="s">
        <v>669</v>
      </c>
    </row>
    <row r="6" spans="1:2" s="13" customFormat="1" ht="13.5">
      <c r="A6" s="103" t="s">
        <v>653</v>
      </c>
      <c r="B6" s="103" t="s">
        <v>668</v>
      </c>
    </row>
    <row r="7" spans="1:2" s="13" customFormat="1" ht="13.5">
      <c r="A7" s="103" t="s">
        <v>655</v>
      </c>
      <c r="B7" s="103" t="s">
        <v>656</v>
      </c>
    </row>
    <row r="8" spans="1:2" s="13" customFormat="1" ht="13.5">
      <c r="A8" s="103" t="s">
        <v>659</v>
      </c>
      <c r="B8" s="103" t="s">
        <v>660</v>
      </c>
    </row>
    <row r="9" spans="1:2" s="13" customFormat="1" ht="13.5">
      <c r="A9" s="103"/>
      <c r="B9" s="103" t="s">
        <v>661</v>
      </c>
    </row>
    <row r="10" spans="1:2" s="13" customFormat="1" ht="13.5">
      <c r="A10" s="103"/>
      <c r="B10" s="103" t="s">
        <v>662</v>
      </c>
    </row>
    <row r="11" spans="1:2" s="13" customFormat="1" ht="13.5">
      <c r="A11" s="103"/>
      <c r="B11" s="103" t="s">
        <v>663</v>
      </c>
    </row>
    <row r="12" spans="1:2" s="13" customFormat="1" ht="17.25">
      <c r="A12" s="17" t="s">
        <v>644</v>
      </c>
    </row>
    <row r="13" spans="1:2" s="13" customFormat="1" ht="13.5">
      <c r="A13" s="103" t="s">
        <v>646</v>
      </c>
      <c r="B13" s="103" t="s">
        <v>647</v>
      </c>
    </row>
    <row r="14" spans="1:2" s="13" customFormat="1" ht="13.5">
      <c r="A14" s="103" t="s">
        <v>650</v>
      </c>
      <c r="B14" s="103" t="s">
        <v>651</v>
      </c>
    </row>
    <row r="15" spans="1:2" s="13" customFormat="1" ht="13.5">
      <c r="A15" s="103" t="s">
        <v>671</v>
      </c>
      <c r="B15" s="103" t="s">
        <v>652</v>
      </c>
    </row>
    <row r="16" spans="1:2" s="13" customFormat="1" ht="13.5">
      <c r="A16" s="103" t="s">
        <v>654</v>
      </c>
      <c r="B16" s="103" t="s">
        <v>672</v>
      </c>
    </row>
    <row r="17" spans="1:2" s="13" customFormat="1" ht="13.5">
      <c r="A17" s="103" t="s">
        <v>657</v>
      </c>
      <c r="B17" s="103" t="s">
        <v>658</v>
      </c>
    </row>
    <row r="18" spans="1:2" s="13" customFormat="1" ht="13.5">
      <c r="A18" s="103" t="s">
        <v>664</v>
      </c>
      <c r="B18" s="103" t="s">
        <v>665</v>
      </c>
    </row>
    <row r="19" spans="1:2" s="13" customFormat="1" ht="13.5">
      <c r="A19" s="103"/>
      <c r="B19" s="103" t="s">
        <v>666</v>
      </c>
    </row>
    <row r="20" spans="1:2" s="13" customFormat="1" ht="13.5">
      <c r="A20" s="103"/>
      <c r="B20" s="103" t="s">
        <v>900</v>
      </c>
    </row>
    <row r="21" spans="1:2" s="13" customFormat="1" ht="13.5">
      <c r="A21" s="103"/>
      <c r="B21" s="103" t="s">
        <v>667</v>
      </c>
    </row>
    <row r="22" spans="1:2" s="13" customFormat="1">
      <c r="A22" s="15"/>
      <c r="B22" s="12"/>
    </row>
    <row r="23" spans="1:2" s="13" customFormat="1">
      <c r="A23" s="15"/>
      <c r="B23" s="12"/>
    </row>
    <row r="25" spans="1:2">
      <c r="A25" s="14"/>
      <c r="B25" s="13"/>
    </row>
    <row r="26" spans="1:2">
      <c r="A26" s="14"/>
      <c r="B26" s="13"/>
    </row>
    <row r="27" spans="1:2" s="13" customFormat="1" ht="12">
      <c r="A27" s="14"/>
    </row>
    <row r="28" spans="1:2" s="13" customFormat="1" ht="12">
      <c r="A28" s="14"/>
    </row>
    <row r="29" spans="1:2" s="13" customFormat="1" ht="12">
      <c r="A29" s="14"/>
    </row>
    <row r="30" spans="1:2" s="13" customFormat="1" ht="12">
      <c r="A30" s="14"/>
    </row>
    <row r="31" spans="1:2" s="13" customFormat="1" ht="12">
      <c r="A31" s="14"/>
    </row>
    <row r="32" spans="1:2" s="13" customFormat="1" ht="12">
      <c r="A32" s="14"/>
    </row>
    <row r="33" spans="1:1" s="13" customFormat="1" ht="12">
      <c r="A33" s="14"/>
    </row>
    <row r="34" spans="1:1" s="13" customFormat="1" ht="12">
      <c r="A34" s="14"/>
    </row>
    <row r="35" spans="1:1" s="13" customFormat="1" ht="12">
      <c r="A35" s="14"/>
    </row>
    <row r="36" spans="1:1" s="13" customFormat="1" ht="12">
      <c r="A36" s="14"/>
    </row>
    <row r="37" spans="1:1" s="13" customFormat="1" ht="12">
      <c r="A37" s="14"/>
    </row>
    <row r="38" spans="1:1" s="13" customFormat="1" ht="12">
      <c r="A38" s="14"/>
    </row>
    <row r="39" spans="1:1" s="13" customFormat="1" ht="12">
      <c r="A39" s="14"/>
    </row>
    <row r="40" spans="1:1" s="13" customFormat="1" ht="12">
      <c r="A40" s="14"/>
    </row>
    <row r="41" spans="1:1" s="13" customFormat="1" ht="12">
      <c r="A41" s="14"/>
    </row>
    <row r="42" spans="1:1" s="13" customFormat="1" ht="12">
      <c r="A42" s="14"/>
    </row>
    <row r="43" spans="1:1" s="13" customFormat="1" ht="12">
      <c r="A43" s="14"/>
    </row>
    <row r="44" spans="1:1" s="13" customFormat="1" ht="12">
      <c r="A44" s="14"/>
    </row>
    <row r="45" spans="1:1" s="13" customFormat="1" ht="12">
      <c r="A45" s="14"/>
    </row>
    <row r="46" spans="1:1" s="13" customFormat="1" ht="12">
      <c r="A46" s="14"/>
    </row>
    <row r="47" spans="1:1" s="13" customFormat="1" ht="12">
      <c r="A47" s="14"/>
    </row>
    <row r="48" spans="1:1" s="13" customFormat="1" ht="12">
      <c r="A48" s="14"/>
    </row>
    <row r="49" spans="1:1" s="13" customFormat="1" ht="12">
      <c r="A49" s="14"/>
    </row>
    <row r="50" spans="1:1" s="13" customFormat="1" ht="12">
      <c r="A50" s="14"/>
    </row>
    <row r="51" spans="1:1" s="13" customFormat="1" ht="12">
      <c r="A51" s="14"/>
    </row>
    <row r="52" spans="1:1" s="13" customFormat="1" ht="12">
      <c r="A52" s="14"/>
    </row>
    <row r="53" spans="1:1" s="13" customFormat="1" ht="12">
      <c r="A53" s="14"/>
    </row>
    <row r="54" spans="1:1" s="13" customFormat="1" ht="12">
      <c r="A54" s="14"/>
    </row>
    <row r="55" spans="1:1" s="13" customFormat="1" ht="12">
      <c r="A55" s="14"/>
    </row>
    <row r="56" spans="1:1" s="13" customFormat="1" ht="12">
      <c r="A56" s="14"/>
    </row>
    <row r="57" spans="1:1" s="13" customFormat="1" ht="12">
      <c r="A57" s="14"/>
    </row>
    <row r="58" spans="1:1" s="13" customFormat="1" ht="12">
      <c r="A58" s="14"/>
    </row>
    <row r="59" spans="1:1" s="13" customFormat="1" ht="12">
      <c r="A59" s="14"/>
    </row>
    <row r="60" spans="1:1" s="13" customFormat="1" ht="12">
      <c r="A60" s="14"/>
    </row>
    <row r="61" spans="1:1" s="13" customFormat="1" ht="12">
      <c r="A61" s="14"/>
    </row>
    <row r="62" spans="1:1" s="13" customFormat="1" ht="12">
      <c r="A62" s="14"/>
    </row>
    <row r="63" spans="1:1" s="13" customFormat="1" ht="12">
      <c r="A63" s="14"/>
    </row>
    <row r="64" spans="1:1" s="13" customFormat="1" ht="12">
      <c r="A64" s="14"/>
    </row>
    <row r="65" spans="1:1" s="13" customFormat="1" ht="12">
      <c r="A65" s="14"/>
    </row>
    <row r="66" spans="1:1" s="13" customFormat="1" ht="12">
      <c r="A66" s="14"/>
    </row>
    <row r="67" spans="1:1" s="13" customFormat="1" ht="12">
      <c r="A67" s="14"/>
    </row>
    <row r="68" spans="1:1" s="13" customFormat="1" ht="12">
      <c r="A68" s="14"/>
    </row>
    <row r="69" spans="1:1" s="13" customFormat="1" ht="12">
      <c r="A69" s="14"/>
    </row>
    <row r="70" spans="1:1" s="13" customFormat="1" ht="12">
      <c r="A70" s="14"/>
    </row>
    <row r="71" spans="1:1" s="13" customFormat="1" ht="12">
      <c r="A71" s="14"/>
    </row>
    <row r="72" spans="1:1" s="13" customFormat="1" ht="12">
      <c r="A72" s="14"/>
    </row>
    <row r="73" spans="1:1" s="13" customFormat="1" ht="12">
      <c r="A73" s="14"/>
    </row>
    <row r="74" spans="1:1" s="13" customFormat="1" ht="12">
      <c r="A74" s="14"/>
    </row>
    <row r="75" spans="1:1" s="13" customFormat="1" ht="12">
      <c r="A75" s="14"/>
    </row>
    <row r="76" spans="1:1" s="13" customFormat="1" ht="12">
      <c r="A76" s="14"/>
    </row>
    <row r="77" spans="1:1" s="13" customFormat="1" ht="12">
      <c r="A77" s="14"/>
    </row>
    <row r="78" spans="1:1" s="13" customFormat="1" ht="12">
      <c r="A78" s="14"/>
    </row>
    <row r="79" spans="1:1" s="13" customFormat="1" ht="12">
      <c r="A79" s="14"/>
    </row>
    <row r="80" spans="1:1" s="13" customFormat="1" ht="12">
      <c r="A80" s="14"/>
    </row>
    <row r="81" spans="1:1" s="13" customFormat="1" ht="12">
      <c r="A81" s="14"/>
    </row>
    <row r="82" spans="1:1" s="13" customFormat="1" ht="12">
      <c r="A82" s="14"/>
    </row>
    <row r="83" spans="1:1" s="13" customFormat="1" ht="12">
      <c r="A83" s="14"/>
    </row>
    <row r="84" spans="1:1" s="13" customFormat="1" ht="12">
      <c r="A84" s="14"/>
    </row>
    <row r="85" spans="1:1" s="13" customFormat="1" ht="12">
      <c r="A85" s="14"/>
    </row>
    <row r="86" spans="1:1" s="13" customFormat="1" ht="12">
      <c r="A86" s="14"/>
    </row>
    <row r="87" spans="1:1" s="13" customFormat="1" ht="12">
      <c r="A87" s="14"/>
    </row>
    <row r="88" spans="1:1" s="13" customFormat="1" ht="12">
      <c r="A88" s="14"/>
    </row>
    <row r="89" spans="1:1" s="13" customFormat="1" ht="12">
      <c r="A89" s="14"/>
    </row>
    <row r="90" spans="1:1" s="13" customFormat="1" ht="12">
      <c r="A90" s="14"/>
    </row>
    <row r="91" spans="1:1" s="13" customFormat="1" ht="12">
      <c r="A91" s="14"/>
    </row>
    <row r="92" spans="1:1" s="13" customFormat="1" ht="12">
      <c r="A92" s="14"/>
    </row>
    <row r="93" spans="1:1" s="13" customFormat="1" ht="12">
      <c r="A93" s="14"/>
    </row>
    <row r="94" spans="1:1" s="13" customFormat="1" ht="12">
      <c r="A94" s="14"/>
    </row>
    <row r="95" spans="1:1" s="13" customFormat="1" ht="12">
      <c r="A95" s="14"/>
    </row>
    <row r="96" spans="1:1" s="13" customFormat="1" ht="12">
      <c r="A96" s="14"/>
    </row>
    <row r="97" spans="1:1" s="13" customFormat="1" ht="12">
      <c r="A97" s="14"/>
    </row>
    <row r="98" spans="1:1" s="13" customFormat="1" ht="12">
      <c r="A98" s="14"/>
    </row>
    <row r="99" spans="1:1" s="13" customFormat="1" ht="12">
      <c r="A99" s="14"/>
    </row>
    <row r="100" spans="1:1" s="13" customFormat="1" ht="12">
      <c r="A100" s="14"/>
    </row>
    <row r="101" spans="1:1" s="13" customFormat="1" ht="12">
      <c r="A101" s="14"/>
    </row>
    <row r="102" spans="1:1" s="13" customFormat="1" ht="12">
      <c r="A102" s="14"/>
    </row>
    <row r="103" spans="1:1" s="13" customFormat="1" ht="12">
      <c r="A103" s="14"/>
    </row>
    <row r="104" spans="1:1" s="13" customFormat="1" ht="12">
      <c r="A104" s="14"/>
    </row>
    <row r="105" spans="1:1" s="13" customFormat="1" ht="12">
      <c r="A105" s="14"/>
    </row>
    <row r="106" spans="1:1" s="13" customFormat="1" ht="12">
      <c r="A106" s="14"/>
    </row>
    <row r="107" spans="1:1" s="13" customFormat="1" ht="12">
      <c r="A107" s="14"/>
    </row>
    <row r="108" spans="1:1" s="13" customFormat="1" ht="12">
      <c r="A108" s="14"/>
    </row>
    <row r="109" spans="1:1" s="13" customFormat="1" ht="12">
      <c r="A109" s="14"/>
    </row>
    <row r="110" spans="1:1" s="13" customFormat="1" ht="12">
      <c r="A110" s="14"/>
    </row>
    <row r="111" spans="1:1" s="13" customFormat="1" ht="12">
      <c r="A111" s="14"/>
    </row>
    <row r="112" spans="1:1" s="13" customFormat="1" ht="12">
      <c r="A112" s="14"/>
    </row>
    <row r="113" spans="1:1" s="13" customFormat="1" ht="12">
      <c r="A113" s="14"/>
    </row>
    <row r="114" spans="1:1" s="13" customFormat="1" ht="12">
      <c r="A114" s="14"/>
    </row>
    <row r="115" spans="1:1" s="13" customFormat="1" ht="12">
      <c r="A115" s="14"/>
    </row>
    <row r="116" spans="1:1" s="13" customFormat="1" ht="12">
      <c r="A116" s="14"/>
    </row>
    <row r="117" spans="1:1" s="13" customFormat="1" ht="12">
      <c r="A117" s="14"/>
    </row>
    <row r="118" spans="1:1" s="13" customFormat="1" ht="12">
      <c r="A118" s="14"/>
    </row>
    <row r="119" spans="1:1" s="13" customFormat="1" ht="12">
      <c r="A119" s="14"/>
    </row>
    <row r="120" spans="1:1" s="13" customFormat="1" ht="12">
      <c r="A120" s="14"/>
    </row>
    <row r="121" spans="1:1" s="13" customFormat="1" ht="12">
      <c r="A121" s="14"/>
    </row>
    <row r="122" spans="1:1" s="13" customFormat="1" ht="12">
      <c r="A122" s="14"/>
    </row>
    <row r="123" spans="1:1" s="13" customFormat="1" ht="12">
      <c r="A123" s="14"/>
    </row>
    <row r="124" spans="1:1" s="13" customFormat="1" ht="12">
      <c r="A124" s="14"/>
    </row>
    <row r="125" spans="1:1" s="13" customFormat="1" ht="12">
      <c r="A125" s="14"/>
    </row>
    <row r="126" spans="1:1" s="13" customFormat="1" ht="12">
      <c r="A126" s="14"/>
    </row>
    <row r="127" spans="1:1" s="13" customFormat="1" ht="12">
      <c r="A127" s="14"/>
    </row>
    <row r="128" spans="1:1" s="13" customFormat="1" ht="12">
      <c r="A128" s="14"/>
    </row>
    <row r="129" spans="1:1" s="13" customFormat="1" ht="12">
      <c r="A129" s="14"/>
    </row>
    <row r="130" spans="1:1" s="13" customFormat="1" ht="12">
      <c r="A130" s="14"/>
    </row>
    <row r="131" spans="1:1" s="13" customFormat="1" ht="12">
      <c r="A131" s="14"/>
    </row>
    <row r="132" spans="1:1" s="13" customFormat="1" ht="12">
      <c r="A132" s="14"/>
    </row>
    <row r="133" spans="1:1" s="13" customFormat="1" ht="12">
      <c r="A133" s="14"/>
    </row>
    <row r="134" spans="1:1" s="13" customFormat="1" ht="12">
      <c r="A134" s="14"/>
    </row>
    <row r="135" spans="1:1" s="13" customFormat="1" ht="12">
      <c r="A135" s="14"/>
    </row>
    <row r="136" spans="1:1" s="13" customFormat="1" ht="12">
      <c r="A136" s="14"/>
    </row>
    <row r="137" spans="1:1" s="13" customFormat="1" ht="12">
      <c r="A137" s="14"/>
    </row>
    <row r="138" spans="1:1" s="13" customFormat="1" ht="12">
      <c r="A138" s="14"/>
    </row>
    <row r="139" spans="1:1" s="13" customFormat="1" ht="12">
      <c r="A139" s="14"/>
    </row>
    <row r="140" spans="1:1" s="13" customFormat="1" ht="12">
      <c r="A140" s="14"/>
    </row>
    <row r="141" spans="1:1" s="13" customFormat="1" ht="12">
      <c r="A141" s="14"/>
    </row>
    <row r="142" spans="1:1" s="13" customFormat="1" ht="12">
      <c r="A142" s="14"/>
    </row>
    <row r="143" spans="1:1" s="13" customFormat="1" ht="12">
      <c r="A143" s="14"/>
    </row>
    <row r="144" spans="1:1" s="13" customFormat="1" ht="12">
      <c r="A144" s="14"/>
    </row>
    <row r="145" spans="1:1" s="13" customFormat="1" ht="12">
      <c r="A145" s="14"/>
    </row>
    <row r="146" spans="1:1" s="13" customFormat="1" ht="12">
      <c r="A146" s="14"/>
    </row>
    <row r="147" spans="1:1" s="13" customFormat="1" ht="12">
      <c r="A147" s="14"/>
    </row>
    <row r="148" spans="1:1" s="13" customFormat="1" ht="12">
      <c r="A148" s="14"/>
    </row>
    <row r="149" spans="1:1" s="13" customFormat="1" ht="12">
      <c r="A149" s="14"/>
    </row>
    <row r="150" spans="1:1" s="13" customFormat="1" ht="12">
      <c r="A150" s="14"/>
    </row>
    <row r="151" spans="1:1" s="13" customFormat="1" ht="12">
      <c r="A151" s="14"/>
    </row>
    <row r="152" spans="1:1" s="13" customFormat="1" ht="12">
      <c r="A152" s="14"/>
    </row>
    <row r="153" spans="1:1" s="13" customFormat="1" ht="12">
      <c r="A153" s="14"/>
    </row>
    <row r="154" spans="1:1" s="13" customFormat="1" ht="12">
      <c r="A154" s="14"/>
    </row>
    <row r="155" spans="1:1" s="13" customFormat="1" ht="12">
      <c r="A155" s="14"/>
    </row>
    <row r="156" spans="1:1" s="13" customFormat="1" ht="12">
      <c r="A156" s="14"/>
    </row>
    <row r="157" spans="1:1" s="13" customFormat="1" ht="12">
      <c r="A157" s="14"/>
    </row>
    <row r="158" spans="1:1" s="13" customFormat="1" ht="12">
      <c r="A158" s="14"/>
    </row>
    <row r="159" spans="1:1" s="13" customFormat="1" ht="12">
      <c r="A159" s="14"/>
    </row>
    <row r="160" spans="1:1" s="13" customFormat="1" ht="12">
      <c r="A160" s="14"/>
    </row>
    <row r="161" spans="1:1" s="13" customFormat="1" ht="12">
      <c r="A161" s="14"/>
    </row>
    <row r="162" spans="1:1" s="13" customFormat="1" ht="12">
      <c r="A162" s="14"/>
    </row>
    <row r="163" spans="1:1" s="13" customFormat="1" ht="12">
      <c r="A163" s="14"/>
    </row>
    <row r="164" spans="1:1" s="13" customFormat="1" ht="12">
      <c r="A164" s="14"/>
    </row>
    <row r="165" spans="1:1" s="13" customFormat="1" ht="12">
      <c r="A165" s="14"/>
    </row>
    <row r="166" spans="1:1" s="13" customFormat="1" ht="12">
      <c r="A166" s="14"/>
    </row>
    <row r="167" spans="1:1" s="13" customFormat="1" ht="12">
      <c r="A167" s="14"/>
    </row>
    <row r="168" spans="1:1" s="13" customFormat="1" ht="12">
      <c r="A168" s="14"/>
    </row>
    <row r="169" spans="1:1" s="13" customFormat="1" ht="12">
      <c r="A169" s="14"/>
    </row>
    <row r="170" spans="1:1" s="13" customFormat="1" ht="12">
      <c r="A170" s="14"/>
    </row>
    <row r="171" spans="1:1" s="13" customFormat="1" ht="12">
      <c r="A171" s="14"/>
    </row>
    <row r="172" spans="1:1" s="13" customFormat="1" ht="12">
      <c r="A172" s="14"/>
    </row>
    <row r="173" spans="1:1" s="13" customFormat="1" ht="12">
      <c r="A173" s="14"/>
    </row>
    <row r="174" spans="1:1" s="13" customFormat="1" ht="12">
      <c r="A174" s="14"/>
    </row>
    <row r="175" spans="1:1" s="13" customFormat="1" ht="12">
      <c r="A175" s="14"/>
    </row>
    <row r="176" spans="1:1" s="13" customFormat="1" ht="12">
      <c r="A176" s="14"/>
    </row>
    <row r="177" spans="1:1" s="13" customFormat="1" ht="12">
      <c r="A177" s="14"/>
    </row>
    <row r="178" spans="1:1" s="13" customFormat="1" ht="12">
      <c r="A178" s="14"/>
    </row>
    <row r="179" spans="1:1" s="13" customFormat="1" ht="12">
      <c r="A179" s="14"/>
    </row>
    <row r="180" spans="1:1" s="13" customFormat="1" ht="12">
      <c r="A180" s="14"/>
    </row>
    <row r="181" spans="1:1" s="13" customFormat="1" ht="12">
      <c r="A181" s="14"/>
    </row>
    <row r="182" spans="1:1" s="13" customFormat="1" ht="12">
      <c r="A182" s="14"/>
    </row>
    <row r="183" spans="1:1" s="13" customFormat="1" ht="12">
      <c r="A183" s="14"/>
    </row>
    <row r="184" spans="1:1" s="13" customFormat="1" ht="12">
      <c r="A184" s="14"/>
    </row>
    <row r="185" spans="1:1" s="13" customFormat="1" ht="12">
      <c r="A185" s="14"/>
    </row>
    <row r="186" spans="1:1" s="13" customFormat="1" ht="12">
      <c r="A186" s="14"/>
    </row>
    <row r="187" spans="1:1" s="13" customFormat="1" ht="12">
      <c r="A187" s="14"/>
    </row>
    <row r="188" spans="1:1" s="13" customFormat="1" ht="12">
      <c r="A188" s="14"/>
    </row>
    <row r="189" spans="1:1" s="13" customFormat="1" ht="12">
      <c r="A189" s="14"/>
    </row>
    <row r="190" spans="1:1" s="13" customFormat="1" ht="12">
      <c r="A190" s="14"/>
    </row>
    <row r="191" spans="1:1" s="13" customFormat="1" ht="12">
      <c r="A191" s="14"/>
    </row>
    <row r="192" spans="1:1" s="13" customFormat="1" ht="12">
      <c r="A192" s="14"/>
    </row>
    <row r="193" spans="1:1" s="13" customFormat="1" ht="12">
      <c r="A193" s="14"/>
    </row>
    <row r="194" spans="1:1" s="13" customFormat="1" ht="12">
      <c r="A194" s="14"/>
    </row>
    <row r="195" spans="1:1" s="13" customFormat="1" ht="12">
      <c r="A195" s="14"/>
    </row>
    <row r="196" spans="1:1" s="13" customFormat="1" ht="12">
      <c r="A196" s="14"/>
    </row>
    <row r="197" spans="1:1" s="13" customFormat="1" ht="12">
      <c r="A197" s="14"/>
    </row>
    <row r="198" spans="1:1" s="13" customFormat="1" ht="12">
      <c r="A198" s="14"/>
    </row>
    <row r="199" spans="1:1" s="13" customFormat="1" ht="12">
      <c r="A199" s="14"/>
    </row>
    <row r="200" spans="1:1" s="13" customFormat="1" ht="12">
      <c r="A200" s="14"/>
    </row>
    <row r="201" spans="1:1" s="13" customFormat="1" ht="12">
      <c r="A201" s="14"/>
    </row>
    <row r="202" spans="1:1" s="13" customFormat="1" ht="12">
      <c r="A202" s="14"/>
    </row>
    <row r="203" spans="1:1" s="13" customFormat="1" ht="12">
      <c r="A203" s="14"/>
    </row>
    <row r="204" spans="1:1" s="13" customFormat="1" ht="12">
      <c r="A204" s="14"/>
    </row>
    <row r="205" spans="1:1" s="13" customFormat="1" ht="12">
      <c r="A205" s="14"/>
    </row>
    <row r="206" spans="1:1" s="13" customFormat="1" ht="12">
      <c r="A206" s="14"/>
    </row>
    <row r="207" spans="1:1" s="13" customFormat="1" ht="12">
      <c r="A207" s="14"/>
    </row>
    <row r="208" spans="1:1" s="13" customFormat="1" ht="12">
      <c r="A208" s="14"/>
    </row>
    <row r="209" spans="1:1" s="13" customFormat="1" ht="12">
      <c r="A209" s="14"/>
    </row>
    <row r="210" spans="1:1" s="13" customFormat="1" ht="12">
      <c r="A210" s="14"/>
    </row>
    <row r="211" spans="1:1" s="13" customFormat="1" ht="12">
      <c r="A211" s="14"/>
    </row>
    <row r="212" spans="1:1" s="13" customFormat="1" ht="12">
      <c r="A212" s="14"/>
    </row>
    <row r="213" spans="1:1" s="13" customFormat="1" ht="12">
      <c r="A213" s="14"/>
    </row>
    <row r="214" spans="1:1" s="13" customFormat="1" ht="12">
      <c r="A214" s="14"/>
    </row>
    <row r="215" spans="1:1" s="13" customFormat="1" ht="12">
      <c r="A215" s="14"/>
    </row>
    <row r="216" spans="1:1" s="13" customFormat="1" ht="12">
      <c r="A216" s="14"/>
    </row>
    <row r="217" spans="1:1" s="13" customFormat="1" ht="12">
      <c r="A217" s="14"/>
    </row>
    <row r="218" spans="1:1" s="13" customFormat="1" ht="12">
      <c r="A218" s="14"/>
    </row>
    <row r="219" spans="1:1" s="13" customFormat="1" ht="12">
      <c r="A219" s="14"/>
    </row>
    <row r="220" spans="1:1" s="13" customFormat="1" ht="12">
      <c r="A220" s="14"/>
    </row>
    <row r="221" spans="1:1" s="13" customFormat="1" ht="12">
      <c r="A221" s="14"/>
    </row>
    <row r="222" spans="1:1" s="13" customFormat="1" ht="12">
      <c r="A222" s="14"/>
    </row>
    <row r="223" spans="1:1" s="13" customFormat="1" ht="12">
      <c r="A223" s="14"/>
    </row>
    <row r="224" spans="1:1" s="13" customFormat="1" ht="12">
      <c r="A224" s="14"/>
    </row>
    <row r="225" spans="1:1" s="13" customFormat="1" ht="12">
      <c r="A225" s="14"/>
    </row>
    <row r="226" spans="1:1" s="13" customFormat="1" ht="12">
      <c r="A226" s="14"/>
    </row>
    <row r="227" spans="1:1" s="13" customFormat="1" ht="12">
      <c r="A227" s="14"/>
    </row>
    <row r="228" spans="1:1" s="13" customFormat="1" ht="12">
      <c r="A228" s="14"/>
    </row>
    <row r="229" spans="1:1" s="13" customFormat="1" ht="12">
      <c r="A229" s="14"/>
    </row>
    <row r="230" spans="1:1" s="13" customFormat="1" ht="12">
      <c r="A230" s="14"/>
    </row>
    <row r="231" spans="1:1" s="13" customFormat="1" ht="12">
      <c r="A231" s="14"/>
    </row>
    <row r="232" spans="1:1" s="13" customFormat="1" ht="12">
      <c r="A232" s="14"/>
    </row>
    <row r="233" spans="1:1" s="13" customFormat="1" ht="12">
      <c r="A233" s="14"/>
    </row>
    <row r="234" spans="1:1" s="13" customFormat="1" ht="12">
      <c r="A234" s="14"/>
    </row>
    <row r="235" spans="1:1" s="13" customFormat="1" ht="12">
      <c r="A235" s="14"/>
    </row>
    <row r="236" spans="1:1" s="13" customFormat="1" ht="12">
      <c r="A236" s="14"/>
    </row>
    <row r="237" spans="1:1" s="13" customFormat="1" ht="12">
      <c r="A237" s="14"/>
    </row>
    <row r="238" spans="1:1" s="13" customFormat="1" ht="12">
      <c r="A238" s="14"/>
    </row>
    <row r="239" spans="1:1" s="13" customFormat="1" ht="12">
      <c r="A239" s="14"/>
    </row>
    <row r="240" spans="1:1" s="13" customFormat="1" ht="12">
      <c r="A240" s="14"/>
    </row>
    <row r="241" spans="1:1" s="13" customFormat="1" ht="12">
      <c r="A241" s="14"/>
    </row>
    <row r="242" spans="1:1" s="13" customFormat="1" ht="12">
      <c r="A242" s="14"/>
    </row>
    <row r="243" spans="1:1" s="13" customFormat="1" ht="12">
      <c r="A243" s="14"/>
    </row>
    <row r="244" spans="1:1" s="13" customFormat="1" ht="12">
      <c r="A244" s="14"/>
    </row>
    <row r="245" spans="1:1" s="13" customFormat="1" ht="12">
      <c r="A245" s="14"/>
    </row>
    <row r="246" spans="1:1" s="13" customFormat="1" ht="12">
      <c r="A246" s="14"/>
    </row>
    <row r="247" spans="1:1" s="13" customFormat="1" ht="12">
      <c r="A247" s="14"/>
    </row>
    <row r="248" spans="1:1" s="13" customFormat="1" ht="12">
      <c r="A248" s="14"/>
    </row>
    <row r="249" spans="1:1" s="13" customFormat="1" ht="12">
      <c r="A249" s="14"/>
    </row>
    <row r="250" spans="1:1" s="13" customFormat="1" ht="12">
      <c r="A250" s="14"/>
    </row>
    <row r="251" spans="1:1" s="13" customFormat="1" ht="12">
      <c r="A251" s="14"/>
    </row>
    <row r="252" spans="1:1" s="13" customFormat="1" ht="12">
      <c r="A252" s="14"/>
    </row>
    <row r="253" spans="1:1" s="13" customFormat="1" ht="12">
      <c r="A253" s="14"/>
    </row>
    <row r="254" spans="1:1" s="13" customFormat="1" ht="12">
      <c r="A254" s="14"/>
    </row>
    <row r="255" spans="1:1" s="13" customFormat="1" ht="12">
      <c r="A255" s="14"/>
    </row>
    <row r="256" spans="1:1" s="13" customFormat="1" ht="12">
      <c r="A256" s="14"/>
    </row>
    <row r="257" spans="1:1" s="13" customFormat="1" ht="12">
      <c r="A257" s="14"/>
    </row>
    <row r="258" spans="1:1" s="13" customFormat="1" ht="12">
      <c r="A258" s="14"/>
    </row>
    <row r="259" spans="1:1" s="13" customFormat="1" ht="12">
      <c r="A259" s="14"/>
    </row>
    <row r="260" spans="1:1" s="13" customFormat="1" ht="12">
      <c r="A260" s="14"/>
    </row>
    <row r="261" spans="1:1" s="13" customFormat="1" ht="12">
      <c r="A261" s="14"/>
    </row>
    <row r="262" spans="1:1" s="13" customFormat="1" ht="12">
      <c r="A262" s="14"/>
    </row>
    <row r="263" spans="1:1" s="13" customFormat="1" ht="12">
      <c r="A263" s="14"/>
    </row>
    <row r="264" spans="1:1" s="13" customFormat="1" ht="12">
      <c r="A264" s="14"/>
    </row>
    <row r="265" spans="1:1" s="13" customFormat="1" ht="12">
      <c r="A265" s="14"/>
    </row>
    <row r="266" spans="1:1" s="13" customFormat="1" ht="12">
      <c r="A266" s="14"/>
    </row>
    <row r="267" spans="1:1" s="13" customFormat="1" ht="12">
      <c r="A267" s="14"/>
    </row>
    <row r="268" spans="1:1" s="13" customFormat="1" ht="12">
      <c r="A268" s="14"/>
    </row>
    <row r="269" spans="1:1" s="13" customFormat="1" ht="12">
      <c r="A269" s="14"/>
    </row>
    <row r="270" spans="1:1" s="13" customFormat="1" ht="12">
      <c r="A270" s="14"/>
    </row>
    <row r="271" spans="1:1" s="13" customFormat="1" ht="12">
      <c r="A271" s="14"/>
    </row>
    <row r="272" spans="1:1" s="13" customFormat="1" ht="12">
      <c r="A272" s="14"/>
    </row>
    <row r="273" spans="1:1" s="13" customFormat="1" ht="12">
      <c r="A273" s="14"/>
    </row>
    <row r="274" spans="1:1" s="13" customFormat="1" ht="12">
      <c r="A274" s="14"/>
    </row>
    <row r="275" spans="1:1" s="13" customFormat="1" ht="12">
      <c r="A275" s="14"/>
    </row>
    <row r="276" spans="1:1" s="13" customFormat="1" ht="12">
      <c r="A276" s="14"/>
    </row>
    <row r="277" spans="1:1" s="13" customFormat="1" ht="12">
      <c r="A277" s="14"/>
    </row>
    <row r="278" spans="1:1" s="13" customFormat="1" ht="12">
      <c r="A278" s="14"/>
    </row>
    <row r="279" spans="1:1" s="13" customFormat="1" ht="12">
      <c r="A279" s="14"/>
    </row>
    <row r="280" spans="1:1" s="13" customFormat="1" ht="12">
      <c r="A280" s="14"/>
    </row>
    <row r="281" spans="1:1" s="13" customFormat="1" ht="12">
      <c r="A281" s="14"/>
    </row>
    <row r="282" spans="1:1" s="13" customFormat="1" ht="12">
      <c r="A282" s="14"/>
    </row>
    <row r="283" spans="1:1" s="13" customFormat="1" ht="12">
      <c r="A283" s="14"/>
    </row>
    <row r="284" spans="1:1" s="13" customFormat="1" ht="12">
      <c r="A284" s="14"/>
    </row>
    <row r="285" spans="1:1" s="13" customFormat="1" ht="12">
      <c r="A285" s="14"/>
    </row>
    <row r="286" spans="1:1" s="13" customFormat="1" ht="12">
      <c r="A286" s="14"/>
    </row>
    <row r="287" spans="1:1" s="13" customFormat="1" ht="12">
      <c r="A287" s="14"/>
    </row>
    <row r="288" spans="1:1" s="13" customFormat="1" ht="12">
      <c r="A288" s="14"/>
    </row>
    <row r="289" spans="1:1" s="13" customFormat="1" ht="12">
      <c r="A289" s="14"/>
    </row>
    <row r="290" spans="1:1" s="13" customFormat="1" ht="12">
      <c r="A290" s="14"/>
    </row>
    <row r="291" spans="1:1" s="13" customFormat="1" ht="12">
      <c r="A291" s="14"/>
    </row>
    <row r="292" spans="1:1" s="13" customFormat="1" ht="12">
      <c r="A292" s="14"/>
    </row>
    <row r="293" spans="1:1" s="13" customFormat="1" ht="12">
      <c r="A293" s="14"/>
    </row>
    <row r="294" spans="1:1" s="13" customFormat="1" ht="12">
      <c r="A294" s="14"/>
    </row>
    <row r="295" spans="1:1" s="13" customFormat="1" ht="12">
      <c r="A295" s="14"/>
    </row>
    <row r="296" spans="1:1" s="13" customFormat="1" ht="12">
      <c r="A296" s="14"/>
    </row>
    <row r="297" spans="1:1" s="13" customFormat="1" ht="12">
      <c r="A297" s="14"/>
    </row>
    <row r="298" spans="1:1" s="13" customFormat="1" ht="12">
      <c r="A298" s="14"/>
    </row>
    <row r="299" spans="1:1" s="13" customFormat="1" ht="12">
      <c r="A299" s="14"/>
    </row>
    <row r="300" spans="1:1" s="13" customFormat="1" ht="12">
      <c r="A300" s="14"/>
    </row>
    <row r="301" spans="1:1" s="13" customFormat="1" ht="12">
      <c r="A301" s="14"/>
    </row>
    <row r="302" spans="1:1" s="13" customFormat="1" ht="12">
      <c r="A302" s="14"/>
    </row>
    <row r="303" spans="1:1" s="13" customFormat="1" ht="12">
      <c r="A303" s="14"/>
    </row>
    <row r="304" spans="1:1" s="13" customFormat="1" ht="12">
      <c r="A304" s="14"/>
    </row>
    <row r="305" spans="1:2" s="13" customFormat="1">
      <c r="A305" s="15"/>
    </row>
    <row r="306" spans="1:2" s="13" customFormat="1">
      <c r="A306" s="15"/>
      <c r="B306" s="12"/>
    </row>
    <row r="307" spans="1:2" s="13" customFormat="1">
      <c r="A307" s="15"/>
      <c r="B307" s="12"/>
    </row>
    <row r="308" spans="1:2" s="13" customFormat="1">
      <c r="A308" s="15"/>
      <c r="B308" s="12"/>
    </row>
    <row r="309" spans="1:2" s="13" customFormat="1">
      <c r="A309" s="15"/>
      <c r="B309" s="12"/>
    </row>
    <row r="310" spans="1:2" s="13" customFormat="1">
      <c r="A310" s="15"/>
      <c r="B310" s="12"/>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E43A6-8487-4E23-A0C5-6A4C6E07FDCD}">
  <sheetPr codeName="Blad3">
    <tabColor theme="2" tint="-9.9978637043366805E-2"/>
  </sheetPr>
  <dimension ref="A1:B301"/>
  <sheetViews>
    <sheetView zoomScaleNormal="100" workbookViewId="0"/>
  </sheetViews>
  <sheetFormatPr defaultColWidth="9.33203125" defaultRowHeight="19.5"/>
  <cols>
    <col min="1" max="1" width="30.6640625" style="15" bestFit="1" customWidth="1"/>
    <col min="2" max="2" width="134.33203125" style="12" bestFit="1" customWidth="1"/>
    <col min="3" max="3" width="5.33203125" style="12" customWidth="1"/>
    <col min="4" max="4" width="6.1640625" style="12" customWidth="1"/>
    <col min="5" max="5" width="5.33203125" style="12" customWidth="1"/>
    <col min="6" max="6" width="8.1640625" style="12" customWidth="1"/>
    <col min="7" max="7" width="9.33203125" style="12"/>
    <col min="8" max="8" width="18.1640625" style="12" customWidth="1"/>
    <col min="9" max="9" width="8.83203125" style="12" customWidth="1"/>
    <col min="10" max="16384" width="9.33203125" style="12"/>
  </cols>
  <sheetData>
    <row r="1" spans="1:2">
      <c r="A1" s="44" t="s">
        <v>22</v>
      </c>
    </row>
    <row r="2" spans="1:2">
      <c r="A2" s="17" t="s">
        <v>11</v>
      </c>
      <c r="B2" s="17" t="s">
        <v>12</v>
      </c>
    </row>
    <row r="3" spans="1:2">
      <c r="A3" s="18" t="s">
        <v>692</v>
      </c>
      <c r="B3" s="18" t="s">
        <v>814</v>
      </c>
    </row>
    <row r="4" spans="1:2" s="13" customFormat="1" ht="13.5">
      <c r="A4" s="18" t="s">
        <v>739</v>
      </c>
      <c r="B4" s="18" t="s">
        <v>865</v>
      </c>
    </row>
    <row r="5" spans="1:2" s="13" customFormat="1" ht="13.5">
      <c r="A5" s="18" t="s">
        <v>693</v>
      </c>
      <c r="B5" s="18" t="s">
        <v>815</v>
      </c>
    </row>
    <row r="6" spans="1:2" s="13" customFormat="1" ht="13.5">
      <c r="A6" s="18" t="s">
        <v>713</v>
      </c>
      <c r="B6" s="18" t="s">
        <v>836</v>
      </c>
    </row>
    <row r="7" spans="1:2" s="13" customFormat="1" ht="13.5">
      <c r="A7" s="48" t="s">
        <v>673</v>
      </c>
      <c r="B7" s="18" t="s">
        <v>758</v>
      </c>
    </row>
    <row r="8" spans="1:2" s="13" customFormat="1" ht="13.5">
      <c r="A8" s="18" t="s">
        <v>185</v>
      </c>
      <c r="B8" s="48" t="s">
        <v>885</v>
      </c>
    </row>
    <row r="9" spans="1:2" s="13" customFormat="1" ht="13.5">
      <c r="A9" s="18" t="s">
        <v>694</v>
      </c>
      <c r="B9" s="18" t="s">
        <v>816</v>
      </c>
    </row>
    <row r="10" spans="1:2" s="13" customFormat="1" ht="13.5">
      <c r="A10" s="18" t="s">
        <v>740</v>
      </c>
      <c r="B10" s="18" t="s">
        <v>866</v>
      </c>
    </row>
    <row r="11" spans="1:2" s="13" customFormat="1" ht="13.5">
      <c r="A11" s="18" t="s">
        <v>186</v>
      </c>
      <c r="B11" s="18" t="s">
        <v>781</v>
      </c>
    </row>
    <row r="12" spans="1:2" s="13" customFormat="1" ht="13.5">
      <c r="A12" s="18" t="s">
        <v>187</v>
      </c>
      <c r="B12" s="18" t="s">
        <v>782</v>
      </c>
    </row>
    <row r="13" spans="1:2" s="13" customFormat="1" ht="13.5">
      <c r="A13" s="18" t="s">
        <v>684</v>
      </c>
      <c r="B13" s="18" t="s">
        <v>804</v>
      </c>
    </row>
    <row r="14" spans="1:2" s="13" customFormat="1" ht="13.5">
      <c r="A14" s="18" t="s">
        <v>685</v>
      </c>
      <c r="B14" s="18" t="s">
        <v>805</v>
      </c>
    </row>
    <row r="15" spans="1:2" s="13" customFormat="1" ht="13.5">
      <c r="A15" s="18" t="s">
        <v>686</v>
      </c>
      <c r="B15" s="18" t="s">
        <v>806</v>
      </c>
    </row>
    <row r="16" spans="1:2" s="13" customFormat="1" ht="13.5">
      <c r="A16" s="18" t="s">
        <v>714</v>
      </c>
      <c r="B16" s="18" t="s">
        <v>837</v>
      </c>
    </row>
    <row r="17" spans="1:2" s="13" customFormat="1" ht="13.5">
      <c r="A17" s="18" t="s">
        <v>683</v>
      </c>
      <c r="B17" s="18" t="s">
        <v>803</v>
      </c>
    </row>
    <row r="18" spans="1:2" s="13" customFormat="1" ht="13.5">
      <c r="A18" s="18" t="s">
        <v>687</v>
      </c>
      <c r="B18" s="18" t="s">
        <v>807</v>
      </c>
    </row>
    <row r="19" spans="1:2" s="13" customFormat="1" ht="13.5">
      <c r="A19" s="18" t="s">
        <v>736</v>
      </c>
      <c r="B19" s="18" t="s">
        <v>861</v>
      </c>
    </row>
    <row r="20" spans="1:2" s="13" customFormat="1" ht="13.5">
      <c r="A20" s="18" t="s">
        <v>89</v>
      </c>
      <c r="B20" s="18" t="s">
        <v>802</v>
      </c>
    </row>
    <row r="21" spans="1:2" s="13" customFormat="1" ht="13.5">
      <c r="A21" s="18" t="s">
        <v>188</v>
      </c>
      <c r="B21" s="18" t="s">
        <v>783</v>
      </c>
    </row>
    <row r="22" spans="1:2" s="13" customFormat="1" ht="13.5">
      <c r="A22" s="18" t="s">
        <v>741</v>
      </c>
      <c r="B22" s="18" t="s">
        <v>867</v>
      </c>
    </row>
    <row r="23" spans="1:2" s="13" customFormat="1" ht="13.5">
      <c r="A23" s="18" t="s">
        <v>757</v>
      </c>
      <c r="B23" s="18" t="s">
        <v>884</v>
      </c>
    </row>
    <row r="24" spans="1:2" s="13" customFormat="1" ht="13.5">
      <c r="A24" s="18" t="s">
        <v>90</v>
      </c>
      <c r="B24" s="18" t="s">
        <v>809</v>
      </c>
    </row>
    <row r="25" spans="1:2" s="13" customFormat="1" ht="13.5">
      <c r="A25" s="18" t="s">
        <v>681</v>
      </c>
      <c r="B25" s="18" t="s">
        <v>784</v>
      </c>
    </row>
    <row r="26" spans="1:2" s="13" customFormat="1" ht="13.5">
      <c r="A26" s="18" t="s">
        <v>36</v>
      </c>
      <c r="B26" s="18" t="s">
        <v>775</v>
      </c>
    </row>
    <row r="27" spans="1:2" s="13" customFormat="1" ht="13.5">
      <c r="A27" s="18" t="s">
        <v>190</v>
      </c>
      <c r="B27" s="18" t="s">
        <v>785</v>
      </c>
    </row>
    <row r="28" spans="1:2" s="13" customFormat="1" ht="13.5">
      <c r="A28" s="18" t="s">
        <v>674</v>
      </c>
      <c r="B28" s="18" t="s">
        <v>760</v>
      </c>
    </row>
    <row r="29" spans="1:2" s="13" customFormat="1" ht="13.5">
      <c r="A29" s="18" t="s">
        <v>753</v>
      </c>
      <c r="B29" s="18" t="s">
        <v>880</v>
      </c>
    </row>
    <row r="30" spans="1:2" s="13" customFormat="1" ht="13.5">
      <c r="A30" s="18" t="s">
        <v>704</v>
      </c>
      <c r="B30" s="18" t="s">
        <v>827</v>
      </c>
    </row>
    <row r="31" spans="1:2" s="13" customFormat="1" ht="13.5">
      <c r="A31" s="18" t="s">
        <v>91</v>
      </c>
      <c r="B31" s="18" t="s">
        <v>813</v>
      </c>
    </row>
    <row r="32" spans="1:2" s="13" customFormat="1" ht="13.5">
      <c r="A32" s="18" t="s">
        <v>670</v>
      </c>
      <c r="B32" s="18" t="s">
        <v>761</v>
      </c>
    </row>
    <row r="33" spans="1:2" s="13" customFormat="1" ht="13.5">
      <c r="A33" s="18" t="s">
        <v>191</v>
      </c>
      <c r="B33" s="18" t="s">
        <v>786</v>
      </c>
    </row>
    <row r="34" spans="1:2" s="13" customFormat="1" ht="13.5">
      <c r="A34" s="18" t="s">
        <v>705</v>
      </c>
      <c r="B34" s="18" t="s">
        <v>828</v>
      </c>
    </row>
    <row r="35" spans="1:2" s="13" customFormat="1" ht="13.5">
      <c r="A35" s="18" t="s">
        <v>742</v>
      </c>
      <c r="B35" s="18" t="s">
        <v>868</v>
      </c>
    </row>
    <row r="36" spans="1:2" s="13" customFormat="1" ht="13.5">
      <c r="A36" s="18" t="s">
        <v>715</v>
      </c>
      <c r="B36" s="18" t="s">
        <v>838</v>
      </c>
    </row>
    <row r="37" spans="1:2" s="13" customFormat="1" ht="13.5">
      <c r="A37" s="18" t="s">
        <v>706</v>
      </c>
      <c r="B37" s="18" t="s">
        <v>829</v>
      </c>
    </row>
    <row r="38" spans="1:2" s="13" customFormat="1" ht="13.5">
      <c r="A38" s="18" t="s">
        <v>695</v>
      </c>
      <c r="B38" s="18" t="s">
        <v>817</v>
      </c>
    </row>
    <row r="39" spans="1:2" s="13" customFormat="1" ht="13.5">
      <c r="A39" s="18" t="s">
        <v>229</v>
      </c>
      <c r="B39" s="18" t="s">
        <v>787</v>
      </c>
    </row>
    <row r="40" spans="1:2" s="13" customFormat="1" ht="13.5">
      <c r="A40" s="18" t="s">
        <v>725</v>
      </c>
      <c r="B40" s="18" t="s">
        <v>848</v>
      </c>
    </row>
    <row r="41" spans="1:2" s="13" customFormat="1" ht="13.5">
      <c r="A41" s="18" t="s">
        <v>696</v>
      </c>
      <c r="B41" s="18" t="s">
        <v>818</v>
      </c>
    </row>
    <row r="42" spans="1:2" s="13" customFormat="1" ht="13.5">
      <c r="A42" s="18" t="s">
        <v>707</v>
      </c>
      <c r="B42" s="18" t="s">
        <v>830</v>
      </c>
    </row>
    <row r="43" spans="1:2" s="13" customFormat="1" ht="13.5">
      <c r="A43" s="18" t="s">
        <v>92</v>
      </c>
      <c r="B43" s="18" t="s">
        <v>826</v>
      </c>
    </row>
    <row r="44" spans="1:2" s="13" customFormat="1" ht="13.5">
      <c r="A44" s="18" t="s">
        <v>708</v>
      </c>
      <c r="B44" s="18" t="s">
        <v>831</v>
      </c>
    </row>
    <row r="45" spans="1:2" s="13" customFormat="1" ht="13.5">
      <c r="A45" s="18" t="s">
        <v>193</v>
      </c>
      <c r="B45" s="18" t="s">
        <v>788</v>
      </c>
    </row>
    <row r="46" spans="1:2" s="13" customFormat="1" ht="13.5">
      <c r="A46" s="18" t="s">
        <v>716</v>
      </c>
      <c r="B46" s="18" t="s">
        <v>839</v>
      </c>
    </row>
    <row r="47" spans="1:2" s="13" customFormat="1" ht="13.5">
      <c r="A47" s="18" t="s">
        <v>697</v>
      </c>
      <c r="B47" s="18" t="s">
        <v>819</v>
      </c>
    </row>
    <row r="48" spans="1:2" s="13" customFormat="1" ht="13.5">
      <c r="A48" s="18" t="s">
        <v>689</v>
      </c>
      <c r="B48" s="18" t="s">
        <v>810</v>
      </c>
    </row>
    <row r="49" spans="1:2" s="13" customFormat="1" ht="13.5">
      <c r="A49" s="18" t="s">
        <v>698</v>
      </c>
      <c r="B49" s="18" t="s">
        <v>820</v>
      </c>
    </row>
    <row r="50" spans="1:2" s="13" customFormat="1" ht="13.5">
      <c r="A50" s="18" t="s">
        <v>728</v>
      </c>
      <c r="B50" s="18" t="s">
        <v>851</v>
      </c>
    </row>
    <row r="51" spans="1:2" s="13" customFormat="1" ht="13.5">
      <c r="A51" s="18" t="s">
        <v>729</v>
      </c>
      <c r="B51" s="18" t="s">
        <v>852</v>
      </c>
    </row>
    <row r="52" spans="1:2" s="13" customFormat="1" ht="13.5">
      <c r="A52" s="18" t="s">
        <v>730</v>
      </c>
      <c r="B52" s="18" t="s">
        <v>853</v>
      </c>
    </row>
    <row r="53" spans="1:2" s="13" customFormat="1" ht="13.5">
      <c r="A53" s="18" t="s">
        <v>732</v>
      </c>
      <c r="B53" s="18" t="s">
        <v>856</v>
      </c>
    </row>
    <row r="54" spans="1:2" s="13" customFormat="1" ht="13.5">
      <c r="A54" s="18" t="s">
        <v>699</v>
      </c>
      <c r="B54" s="18" t="s">
        <v>821</v>
      </c>
    </row>
    <row r="55" spans="1:2" s="13" customFormat="1" ht="13.5">
      <c r="A55" s="18" t="s">
        <v>731</v>
      </c>
      <c r="B55" s="18" t="s">
        <v>854</v>
      </c>
    </row>
    <row r="56" spans="1:2" s="13" customFormat="1" ht="13.5">
      <c r="A56" s="18" t="s">
        <v>727</v>
      </c>
      <c r="B56" s="18" t="s">
        <v>850</v>
      </c>
    </row>
    <row r="57" spans="1:2" s="13" customFormat="1" ht="13.5">
      <c r="A57" s="18" t="s">
        <v>27</v>
      </c>
      <c r="B57" s="18" t="s">
        <v>762</v>
      </c>
    </row>
    <row r="58" spans="1:2" s="13" customFormat="1" ht="13.5">
      <c r="A58" s="18" t="s">
        <v>717</v>
      </c>
      <c r="B58" s="18" t="s">
        <v>840</v>
      </c>
    </row>
    <row r="59" spans="1:2" s="13" customFormat="1" ht="13.5">
      <c r="A59" s="18" t="s">
        <v>29</v>
      </c>
      <c r="B59" s="18" t="s">
        <v>763</v>
      </c>
    </row>
    <row r="60" spans="1:2" s="13" customFormat="1" ht="13.5">
      <c r="A60" s="18" t="s">
        <v>680</v>
      </c>
      <c r="B60" s="18" t="s">
        <v>780</v>
      </c>
    </row>
    <row r="61" spans="1:2" s="13" customFormat="1" ht="13.5">
      <c r="A61" s="18" t="s">
        <v>194</v>
      </c>
      <c r="B61" s="18" t="s">
        <v>789</v>
      </c>
    </row>
    <row r="62" spans="1:2" s="13" customFormat="1" ht="13.5">
      <c r="A62" s="18" t="s">
        <v>709</v>
      </c>
      <c r="B62" s="18" t="s">
        <v>832</v>
      </c>
    </row>
    <row r="63" spans="1:2" s="13" customFormat="1" ht="13.5">
      <c r="A63" s="18" t="s">
        <v>195</v>
      </c>
      <c r="B63" s="18" t="s">
        <v>790</v>
      </c>
    </row>
    <row r="64" spans="1:2" s="13" customFormat="1" ht="13.5">
      <c r="A64" s="18" t="s">
        <v>682</v>
      </c>
      <c r="B64" s="18" t="s">
        <v>801</v>
      </c>
    </row>
    <row r="65" spans="1:2" s="13" customFormat="1" ht="13.5">
      <c r="A65" s="18" t="s">
        <v>675</v>
      </c>
      <c r="B65" s="18" t="s">
        <v>764</v>
      </c>
    </row>
    <row r="66" spans="1:2" s="13" customFormat="1" ht="13.5">
      <c r="A66" s="18" t="s">
        <v>710</v>
      </c>
      <c r="B66" s="18" t="s">
        <v>833</v>
      </c>
    </row>
    <row r="67" spans="1:2" s="13" customFormat="1" ht="13.5">
      <c r="A67" s="18" t="s">
        <v>28</v>
      </c>
      <c r="B67" s="18" t="s">
        <v>765</v>
      </c>
    </row>
    <row r="68" spans="1:2" s="13" customFormat="1" ht="13.5">
      <c r="A68" s="18" t="s">
        <v>196</v>
      </c>
      <c r="B68" s="18" t="s">
        <v>791</v>
      </c>
    </row>
    <row r="69" spans="1:2" s="13" customFormat="1" ht="13.5">
      <c r="A69" s="18" t="s">
        <v>688</v>
      </c>
      <c r="B69" s="18" t="s">
        <v>808</v>
      </c>
    </row>
    <row r="70" spans="1:2" s="13" customFormat="1" ht="13.5">
      <c r="A70" s="18" t="s">
        <v>733</v>
      </c>
      <c r="B70" s="18" t="s">
        <v>857</v>
      </c>
    </row>
    <row r="71" spans="1:2" s="13" customFormat="1" ht="13.5">
      <c r="A71" s="18" t="s">
        <v>734</v>
      </c>
      <c r="B71" s="18" t="s">
        <v>858</v>
      </c>
    </row>
    <row r="72" spans="1:2" s="13" customFormat="1" ht="13.5">
      <c r="A72" s="18" t="s">
        <v>95</v>
      </c>
      <c r="B72" s="18" t="s">
        <v>855</v>
      </c>
    </row>
    <row r="73" spans="1:2" s="13" customFormat="1" ht="13.5">
      <c r="A73" s="18" t="s">
        <v>691</v>
      </c>
      <c r="B73" s="18" t="s">
        <v>812</v>
      </c>
    </row>
    <row r="74" spans="1:2" s="13" customFormat="1" ht="13.5">
      <c r="A74" s="18" t="s">
        <v>711</v>
      </c>
      <c r="B74" s="18" t="s">
        <v>834</v>
      </c>
    </row>
    <row r="75" spans="1:2" s="13" customFormat="1" ht="13.5">
      <c r="A75" s="18" t="s">
        <v>743</v>
      </c>
      <c r="B75" s="18" t="s">
        <v>869</v>
      </c>
    </row>
    <row r="76" spans="1:2" s="13" customFormat="1" ht="13.5">
      <c r="A76" s="18" t="s">
        <v>718</v>
      </c>
      <c r="B76" s="18" t="s">
        <v>841</v>
      </c>
    </row>
    <row r="77" spans="1:2" s="13" customFormat="1" ht="13.5">
      <c r="A77" s="18" t="s">
        <v>756</v>
      </c>
      <c r="B77" s="18" t="s">
        <v>883</v>
      </c>
    </row>
    <row r="78" spans="1:2" s="13" customFormat="1" ht="13.5">
      <c r="A78" s="18" t="s">
        <v>700</v>
      </c>
      <c r="B78" s="18" t="s">
        <v>822</v>
      </c>
    </row>
    <row r="79" spans="1:2" s="13" customFormat="1" ht="13.5">
      <c r="A79" s="18" t="s">
        <v>712</v>
      </c>
      <c r="B79" s="18" t="s">
        <v>835</v>
      </c>
    </row>
    <row r="80" spans="1:2" s="13" customFormat="1" ht="13.5">
      <c r="A80" s="18" t="s">
        <v>197</v>
      </c>
      <c r="B80" s="18" t="s">
        <v>792</v>
      </c>
    </row>
    <row r="81" spans="1:2" s="13" customFormat="1" ht="13.5">
      <c r="A81" s="18" t="s">
        <v>752</v>
      </c>
      <c r="B81" s="18" t="s">
        <v>879</v>
      </c>
    </row>
    <row r="82" spans="1:2" s="13" customFormat="1" ht="13.5">
      <c r="A82" s="18" t="s">
        <v>755</v>
      </c>
      <c r="B82" s="18" t="s">
        <v>882</v>
      </c>
    </row>
    <row r="83" spans="1:2" s="13" customFormat="1" ht="13.5">
      <c r="A83" s="18" t="s">
        <v>754</v>
      </c>
      <c r="B83" s="18" t="s">
        <v>881</v>
      </c>
    </row>
    <row r="84" spans="1:2" s="13" customFormat="1" ht="13.5">
      <c r="A84" s="18" t="s">
        <v>750</v>
      </c>
      <c r="B84" s="18" t="s">
        <v>877</v>
      </c>
    </row>
    <row r="85" spans="1:2" s="13" customFormat="1" ht="13.5">
      <c r="A85" s="18" t="s">
        <v>719</v>
      </c>
      <c r="B85" s="18" t="s">
        <v>842</v>
      </c>
    </row>
    <row r="86" spans="1:2" s="13" customFormat="1" ht="13.5">
      <c r="A86" s="18" t="s">
        <v>198</v>
      </c>
      <c r="B86" s="18" t="s">
        <v>793</v>
      </c>
    </row>
    <row r="87" spans="1:2" s="13" customFormat="1" ht="13.5">
      <c r="A87" s="18" t="s">
        <v>744</v>
      </c>
      <c r="B87" s="18" t="s">
        <v>870</v>
      </c>
    </row>
    <row r="88" spans="1:2" s="13" customFormat="1" ht="13.5">
      <c r="A88" s="18" t="s">
        <v>751</v>
      </c>
      <c r="B88" s="18" t="s">
        <v>878</v>
      </c>
    </row>
    <row r="89" spans="1:2" s="13" customFormat="1" ht="13.5">
      <c r="A89" s="18" t="s">
        <v>749</v>
      </c>
      <c r="B89" s="18" t="s">
        <v>876</v>
      </c>
    </row>
    <row r="90" spans="1:2" s="13" customFormat="1" ht="13.5">
      <c r="A90" s="18" t="s">
        <v>720</v>
      </c>
      <c r="B90" s="18" t="s">
        <v>843</v>
      </c>
    </row>
    <row r="91" spans="1:2" s="13" customFormat="1" ht="13.5">
      <c r="A91" s="18" t="s">
        <v>34</v>
      </c>
      <c r="B91" s="18" t="s">
        <v>778</v>
      </c>
    </row>
    <row r="92" spans="1:2" s="13" customFormat="1" ht="13.5">
      <c r="A92" s="18" t="s">
        <v>737</v>
      </c>
      <c r="B92" s="18" t="s">
        <v>862</v>
      </c>
    </row>
    <row r="93" spans="1:2" s="13" customFormat="1" ht="13.5">
      <c r="A93" s="18" t="s">
        <v>164</v>
      </c>
      <c r="B93" s="18" t="s">
        <v>860</v>
      </c>
    </row>
    <row r="94" spans="1:2" s="13" customFormat="1" ht="13.5">
      <c r="A94" s="18" t="s">
        <v>199</v>
      </c>
      <c r="B94" s="18" t="s">
        <v>794</v>
      </c>
    </row>
    <row r="95" spans="1:2" s="13" customFormat="1" ht="13.5">
      <c r="A95" s="18" t="s">
        <v>676</v>
      </c>
      <c r="B95" s="18" t="s">
        <v>766</v>
      </c>
    </row>
    <row r="96" spans="1:2" s="13" customFormat="1" ht="13.5">
      <c r="A96" s="18" t="s">
        <v>676</v>
      </c>
      <c r="B96" s="18" t="s">
        <v>766</v>
      </c>
    </row>
    <row r="97" spans="1:2" s="13" customFormat="1" ht="13.5">
      <c r="A97" s="18" t="s">
        <v>690</v>
      </c>
      <c r="B97" s="18" t="s">
        <v>811</v>
      </c>
    </row>
    <row r="98" spans="1:2" s="13" customFormat="1" ht="13.5">
      <c r="A98" s="18" t="s">
        <v>200</v>
      </c>
      <c r="B98" s="18" t="s">
        <v>795</v>
      </c>
    </row>
    <row r="99" spans="1:2" s="13" customFormat="1" ht="13.5">
      <c r="A99" s="18" t="s">
        <v>735</v>
      </c>
      <c r="B99" s="18" t="s">
        <v>859</v>
      </c>
    </row>
    <row r="100" spans="1:2" s="13" customFormat="1" ht="13.5">
      <c r="A100" s="18" t="s">
        <v>701</v>
      </c>
      <c r="B100" s="18" t="s">
        <v>823</v>
      </c>
    </row>
    <row r="101" spans="1:2" s="13" customFormat="1" ht="13.5">
      <c r="A101" s="18" t="s">
        <v>37</v>
      </c>
      <c r="B101" s="18" t="s">
        <v>777</v>
      </c>
    </row>
    <row r="102" spans="1:2" s="13" customFormat="1" ht="13.5">
      <c r="A102" s="18" t="s">
        <v>702</v>
      </c>
      <c r="B102" s="18" t="s">
        <v>824</v>
      </c>
    </row>
    <row r="103" spans="1:2" s="13" customFormat="1" ht="13.5">
      <c r="A103" s="18" t="s">
        <v>738</v>
      </c>
      <c r="B103" s="18" t="s">
        <v>863</v>
      </c>
    </row>
    <row r="104" spans="1:2" s="13" customFormat="1" ht="13.5">
      <c r="A104" s="18" t="s">
        <v>201</v>
      </c>
      <c r="B104" s="18" t="s">
        <v>796</v>
      </c>
    </row>
    <row r="105" spans="1:2" s="13" customFormat="1" ht="13.5">
      <c r="A105" s="18" t="s">
        <v>726</v>
      </c>
      <c r="B105" s="18" t="s">
        <v>849</v>
      </c>
    </row>
    <row r="106" spans="1:2" s="13" customFormat="1" ht="13.5">
      <c r="A106" s="18" t="s">
        <v>677</v>
      </c>
      <c r="B106" s="18" t="s">
        <v>767</v>
      </c>
    </row>
    <row r="107" spans="1:2" s="13" customFormat="1" ht="13.5">
      <c r="A107" s="18" t="s">
        <v>679</v>
      </c>
      <c r="B107" s="18" t="s">
        <v>779</v>
      </c>
    </row>
    <row r="108" spans="1:2" s="13" customFormat="1" ht="13.5">
      <c r="A108" s="18" t="s">
        <v>202</v>
      </c>
      <c r="B108" s="18" t="s">
        <v>797</v>
      </c>
    </row>
    <row r="109" spans="1:2" s="13" customFormat="1" ht="13.5">
      <c r="A109" s="18" t="s">
        <v>203</v>
      </c>
      <c r="B109" s="18" t="s">
        <v>798</v>
      </c>
    </row>
    <row r="110" spans="1:2" s="13" customFormat="1" ht="13.5">
      <c r="A110" s="18" t="s">
        <v>745</v>
      </c>
      <c r="B110" s="18" t="s">
        <v>871</v>
      </c>
    </row>
    <row r="111" spans="1:2" s="13" customFormat="1" ht="13.5">
      <c r="A111" s="18" t="s">
        <v>746</v>
      </c>
      <c r="B111" s="18" t="s">
        <v>872</v>
      </c>
    </row>
    <row r="112" spans="1:2" s="13" customFormat="1" ht="13.5">
      <c r="A112" s="18" t="s">
        <v>703</v>
      </c>
      <c r="B112" s="18" t="s">
        <v>825</v>
      </c>
    </row>
    <row r="113" spans="1:2" s="13" customFormat="1" ht="13.5">
      <c r="A113" s="18" t="s">
        <v>648</v>
      </c>
      <c r="B113" s="18" t="s">
        <v>768</v>
      </c>
    </row>
    <row r="114" spans="1:2" s="13" customFormat="1" ht="13.5">
      <c r="A114" s="18" t="s">
        <v>98</v>
      </c>
      <c r="B114" s="18" t="s">
        <v>769</v>
      </c>
    </row>
    <row r="115" spans="1:2" s="13" customFormat="1" ht="13.5">
      <c r="A115" s="18" t="s">
        <v>104</v>
      </c>
      <c r="B115" s="18" t="s">
        <v>770</v>
      </c>
    </row>
    <row r="116" spans="1:2" s="13" customFormat="1" ht="13.5">
      <c r="A116" s="18" t="s">
        <v>32</v>
      </c>
      <c r="B116" s="18" t="s">
        <v>774</v>
      </c>
    </row>
    <row r="117" spans="1:2" s="13" customFormat="1" ht="13.5">
      <c r="A117" s="18" t="s">
        <v>204</v>
      </c>
      <c r="B117" s="18" t="s">
        <v>799</v>
      </c>
    </row>
    <row r="118" spans="1:2" s="13" customFormat="1" ht="13.5">
      <c r="A118" s="18" t="s">
        <v>205</v>
      </c>
      <c r="B118" s="18" t="s">
        <v>800</v>
      </c>
    </row>
    <row r="119" spans="1:2" s="13" customFormat="1" ht="13.5">
      <c r="A119" s="18" t="s">
        <v>97</v>
      </c>
      <c r="B119" s="18" t="s">
        <v>875</v>
      </c>
    </row>
    <row r="120" spans="1:2" s="13" customFormat="1" ht="13.5">
      <c r="A120" s="18" t="s">
        <v>721</v>
      </c>
      <c r="B120" s="18" t="s">
        <v>844</v>
      </c>
    </row>
    <row r="121" spans="1:2" s="13" customFormat="1" ht="13.5">
      <c r="A121" s="18" t="s">
        <v>96</v>
      </c>
      <c r="B121" s="18" t="s">
        <v>864</v>
      </c>
    </row>
    <row r="122" spans="1:2" s="13" customFormat="1" ht="13.5">
      <c r="A122" s="18" t="s">
        <v>183</v>
      </c>
      <c r="B122" s="18" t="s">
        <v>771</v>
      </c>
    </row>
    <row r="123" spans="1:2" s="13" customFormat="1" ht="13.5">
      <c r="A123" s="18" t="s">
        <v>39</v>
      </c>
      <c r="B123" s="18" t="s">
        <v>772</v>
      </c>
    </row>
    <row r="124" spans="1:2" s="13" customFormat="1" ht="13.5">
      <c r="A124" s="18" t="s">
        <v>678</v>
      </c>
      <c r="B124" s="18" t="s">
        <v>776</v>
      </c>
    </row>
    <row r="125" spans="1:2" s="13" customFormat="1" ht="13.5">
      <c r="A125" s="18" t="s">
        <v>722</v>
      </c>
      <c r="B125" s="18" t="s">
        <v>845</v>
      </c>
    </row>
    <row r="126" spans="1:2" s="13" customFormat="1" ht="13.5">
      <c r="A126" s="18" t="s">
        <v>747</v>
      </c>
      <c r="B126" s="18" t="s">
        <v>873</v>
      </c>
    </row>
    <row r="127" spans="1:2" s="13" customFormat="1" ht="13.5">
      <c r="A127" s="18" t="s">
        <v>240</v>
      </c>
      <c r="B127" s="18" t="s">
        <v>759</v>
      </c>
    </row>
    <row r="128" spans="1:2" s="13" customFormat="1" ht="13.5">
      <c r="A128" s="18" t="s">
        <v>748</v>
      </c>
      <c r="B128" s="18" t="s">
        <v>874</v>
      </c>
    </row>
    <row r="129" spans="1:2" s="13" customFormat="1" ht="13.5">
      <c r="A129" s="18" t="s">
        <v>723</v>
      </c>
      <c r="B129" s="18" t="s">
        <v>846</v>
      </c>
    </row>
    <row r="130" spans="1:2" s="13" customFormat="1" ht="13.5">
      <c r="A130" s="18" t="s">
        <v>724</v>
      </c>
      <c r="B130" s="18" t="s">
        <v>847</v>
      </c>
    </row>
    <row r="131" spans="1:2" s="13" customFormat="1" ht="13.5">
      <c r="A131" s="18" t="s">
        <v>213</v>
      </c>
      <c r="B131" s="18" t="s">
        <v>773</v>
      </c>
    </row>
    <row r="132" spans="1:2" s="13" customFormat="1" ht="12">
      <c r="A132" s="14"/>
    </row>
    <row r="133" spans="1:2" s="13" customFormat="1" ht="12">
      <c r="A133" s="14"/>
    </row>
    <row r="134" spans="1:2" s="13" customFormat="1" ht="12">
      <c r="A134" s="14"/>
    </row>
    <row r="135" spans="1:2" s="13" customFormat="1" ht="12">
      <c r="A135" s="14"/>
    </row>
    <row r="136" spans="1:2" s="13" customFormat="1" ht="12">
      <c r="A136" s="14"/>
    </row>
    <row r="137" spans="1:2" s="13" customFormat="1" ht="12">
      <c r="A137" s="14"/>
    </row>
    <row r="138" spans="1:2" s="13" customFormat="1" ht="12">
      <c r="A138" s="14"/>
    </row>
    <row r="139" spans="1:2" s="13" customFormat="1" ht="12">
      <c r="A139" s="14"/>
    </row>
    <row r="140" spans="1:2" s="13" customFormat="1" ht="12">
      <c r="A140" s="14"/>
    </row>
    <row r="141" spans="1:2" s="13" customFormat="1" ht="12">
      <c r="A141" s="14"/>
    </row>
    <row r="142" spans="1:2" s="13" customFormat="1" ht="12">
      <c r="A142" s="14"/>
    </row>
    <row r="143" spans="1:2" s="13" customFormat="1" ht="12">
      <c r="A143" s="14"/>
    </row>
    <row r="144" spans="1:2" s="13" customFormat="1" ht="12">
      <c r="A144" s="14"/>
    </row>
    <row r="145" spans="1:1" s="13" customFormat="1" ht="12">
      <c r="A145" s="14"/>
    </row>
    <row r="146" spans="1:1" s="13" customFormat="1" ht="12">
      <c r="A146" s="14"/>
    </row>
    <row r="147" spans="1:1" s="13" customFormat="1" ht="12">
      <c r="A147" s="14"/>
    </row>
    <row r="148" spans="1:1" s="13" customFormat="1" ht="12">
      <c r="A148" s="14"/>
    </row>
    <row r="149" spans="1:1" s="13" customFormat="1" ht="12">
      <c r="A149" s="14"/>
    </row>
    <row r="150" spans="1:1" s="13" customFormat="1" ht="12">
      <c r="A150" s="14"/>
    </row>
    <row r="151" spans="1:1" s="13" customFormat="1" ht="12">
      <c r="A151" s="14"/>
    </row>
    <row r="152" spans="1:1" s="13" customFormat="1" ht="12">
      <c r="A152" s="14"/>
    </row>
    <row r="153" spans="1:1" s="13" customFormat="1" ht="12">
      <c r="A153" s="14"/>
    </row>
    <row r="154" spans="1:1" s="13" customFormat="1" ht="12">
      <c r="A154" s="14"/>
    </row>
    <row r="155" spans="1:1" s="13" customFormat="1" ht="12">
      <c r="A155" s="14"/>
    </row>
    <row r="156" spans="1:1" s="13" customFormat="1" ht="12">
      <c r="A156" s="14"/>
    </row>
    <row r="157" spans="1:1" s="13" customFormat="1" ht="12">
      <c r="A157" s="14"/>
    </row>
    <row r="158" spans="1:1" s="13" customFormat="1" ht="12">
      <c r="A158" s="14"/>
    </row>
    <row r="159" spans="1:1" s="13" customFormat="1" ht="12">
      <c r="A159" s="14"/>
    </row>
    <row r="160" spans="1:1" s="13" customFormat="1" ht="12">
      <c r="A160" s="14"/>
    </row>
    <row r="161" spans="1:1" s="13" customFormat="1" ht="12">
      <c r="A161" s="14"/>
    </row>
    <row r="162" spans="1:1" s="13" customFormat="1" ht="12">
      <c r="A162" s="14"/>
    </row>
    <row r="163" spans="1:1" s="13" customFormat="1" ht="12">
      <c r="A163" s="14"/>
    </row>
    <row r="164" spans="1:1" s="13" customFormat="1" ht="12">
      <c r="A164" s="14"/>
    </row>
    <row r="165" spans="1:1" s="13" customFormat="1" ht="12">
      <c r="A165" s="14"/>
    </row>
    <row r="166" spans="1:1" s="13" customFormat="1" ht="12">
      <c r="A166" s="14"/>
    </row>
    <row r="167" spans="1:1" s="13" customFormat="1" ht="12">
      <c r="A167" s="14"/>
    </row>
    <row r="168" spans="1:1" s="13" customFormat="1" ht="12">
      <c r="A168" s="14"/>
    </row>
    <row r="169" spans="1:1" s="13" customFormat="1" ht="12">
      <c r="A169" s="14"/>
    </row>
    <row r="170" spans="1:1" s="13" customFormat="1" ht="12">
      <c r="A170" s="14"/>
    </row>
    <row r="171" spans="1:1" s="13" customFormat="1" ht="12">
      <c r="A171" s="14"/>
    </row>
    <row r="172" spans="1:1" s="13" customFormat="1" ht="12">
      <c r="A172" s="14"/>
    </row>
    <row r="173" spans="1:1" s="13" customFormat="1" ht="12">
      <c r="A173" s="14"/>
    </row>
    <row r="174" spans="1:1" s="13" customFormat="1" ht="12">
      <c r="A174" s="14"/>
    </row>
    <row r="175" spans="1:1" s="13" customFormat="1" ht="12">
      <c r="A175" s="14"/>
    </row>
    <row r="176" spans="1:1" s="13" customFormat="1" ht="12">
      <c r="A176" s="14"/>
    </row>
    <row r="177" spans="1:1" s="13" customFormat="1" ht="12">
      <c r="A177" s="14"/>
    </row>
    <row r="178" spans="1:1" s="13" customFormat="1" ht="12">
      <c r="A178" s="14"/>
    </row>
    <row r="179" spans="1:1" s="13" customFormat="1" ht="12">
      <c r="A179" s="14"/>
    </row>
    <row r="180" spans="1:1" s="13" customFormat="1" ht="12">
      <c r="A180" s="14"/>
    </row>
    <row r="181" spans="1:1" s="13" customFormat="1" ht="12">
      <c r="A181" s="14"/>
    </row>
    <row r="182" spans="1:1" s="13" customFormat="1" ht="12">
      <c r="A182" s="14"/>
    </row>
    <row r="183" spans="1:1" s="13" customFormat="1" ht="12">
      <c r="A183" s="14"/>
    </row>
    <row r="184" spans="1:1" s="13" customFormat="1" ht="12">
      <c r="A184" s="14"/>
    </row>
    <row r="185" spans="1:1" s="13" customFormat="1" ht="12">
      <c r="A185" s="14"/>
    </row>
    <row r="186" spans="1:1" s="13" customFormat="1" ht="12">
      <c r="A186" s="14"/>
    </row>
    <row r="187" spans="1:1" s="13" customFormat="1" ht="12">
      <c r="A187" s="14"/>
    </row>
    <row r="188" spans="1:1" s="13" customFormat="1" ht="12">
      <c r="A188" s="14"/>
    </row>
    <row r="189" spans="1:1" s="13" customFormat="1" ht="12">
      <c r="A189" s="14"/>
    </row>
    <row r="190" spans="1:1" s="13" customFormat="1" ht="12">
      <c r="A190" s="14"/>
    </row>
    <row r="191" spans="1:1" s="13" customFormat="1" ht="12">
      <c r="A191" s="14"/>
    </row>
    <row r="192" spans="1:1" s="13" customFormat="1" ht="12">
      <c r="A192" s="14"/>
    </row>
    <row r="193" spans="1:1" s="13" customFormat="1" ht="12">
      <c r="A193" s="14"/>
    </row>
    <row r="194" spans="1:1" s="13" customFormat="1" ht="12">
      <c r="A194" s="14"/>
    </row>
    <row r="195" spans="1:1" s="13" customFormat="1" ht="12">
      <c r="A195" s="14"/>
    </row>
    <row r="196" spans="1:1" s="13" customFormat="1" ht="12">
      <c r="A196" s="14"/>
    </row>
    <row r="197" spans="1:1" s="13" customFormat="1" ht="12">
      <c r="A197" s="14"/>
    </row>
    <row r="198" spans="1:1" s="13" customFormat="1" ht="12">
      <c r="A198" s="14"/>
    </row>
    <row r="199" spans="1:1" s="13" customFormat="1" ht="12">
      <c r="A199" s="14"/>
    </row>
    <row r="200" spans="1:1" s="13" customFormat="1" ht="12">
      <c r="A200" s="14"/>
    </row>
    <row r="201" spans="1:1" s="13" customFormat="1" ht="12">
      <c r="A201" s="14"/>
    </row>
    <row r="202" spans="1:1" s="13" customFormat="1" ht="12">
      <c r="A202" s="14"/>
    </row>
    <row r="203" spans="1:1" s="13" customFormat="1" ht="12">
      <c r="A203" s="14"/>
    </row>
    <row r="204" spans="1:1" s="13" customFormat="1" ht="12">
      <c r="A204" s="14"/>
    </row>
    <row r="205" spans="1:1" s="13" customFormat="1" ht="12">
      <c r="A205" s="14"/>
    </row>
    <row r="206" spans="1:1" s="13" customFormat="1" ht="12">
      <c r="A206" s="14"/>
    </row>
    <row r="207" spans="1:1" s="13" customFormat="1" ht="12">
      <c r="A207" s="14"/>
    </row>
    <row r="208" spans="1:1" s="13" customFormat="1" ht="12">
      <c r="A208" s="14"/>
    </row>
    <row r="209" spans="1:1" s="13" customFormat="1" ht="12">
      <c r="A209" s="14"/>
    </row>
    <row r="210" spans="1:1" s="13" customFormat="1" ht="12">
      <c r="A210" s="14"/>
    </row>
    <row r="211" spans="1:1" s="13" customFormat="1" ht="12">
      <c r="A211" s="14"/>
    </row>
    <row r="212" spans="1:1" s="13" customFormat="1" ht="12">
      <c r="A212" s="14"/>
    </row>
    <row r="213" spans="1:1" s="13" customFormat="1" ht="12">
      <c r="A213" s="14"/>
    </row>
    <row r="214" spans="1:1" s="13" customFormat="1" ht="12">
      <c r="A214" s="14"/>
    </row>
    <row r="215" spans="1:1" s="13" customFormat="1" ht="12">
      <c r="A215" s="14"/>
    </row>
    <row r="216" spans="1:1" s="13" customFormat="1" ht="12">
      <c r="A216" s="14"/>
    </row>
    <row r="217" spans="1:1" s="13" customFormat="1" ht="12">
      <c r="A217" s="14"/>
    </row>
    <row r="218" spans="1:1" s="13" customFormat="1" ht="12">
      <c r="A218" s="14"/>
    </row>
    <row r="219" spans="1:1" s="13" customFormat="1" ht="12">
      <c r="A219" s="14"/>
    </row>
    <row r="220" spans="1:1" s="13" customFormat="1" ht="12">
      <c r="A220" s="14"/>
    </row>
    <row r="221" spans="1:1" s="13" customFormat="1" ht="12">
      <c r="A221" s="14"/>
    </row>
    <row r="222" spans="1:1" s="13" customFormat="1" ht="12">
      <c r="A222" s="14"/>
    </row>
    <row r="223" spans="1:1" s="13" customFormat="1" ht="12">
      <c r="A223" s="14"/>
    </row>
    <row r="224" spans="1:1" s="13" customFormat="1" ht="12">
      <c r="A224" s="14"/>
    </row>
    <row r="225" spans="1:1" s="13" customFormat="1" ht="12">
      <c r="A225" s="14"/>
    </row>
    <row r="226" spans="1:1" s="13" customFormat="1" ht="12">
      <c r="A226" s="14"/>
    </row>
    <row r="227" spans="1:1" s="13" customFormat="1" ht="12">
      <c r="A227" s="14"/>
    </row>
    <row r="228" spans="1:1" s="13" customFormat="1" ht="12">
      <c r="A228" s="14"/>
    </row>
    <row r="229" spans="1:1" s="13" customFormat="1" ht="12">
      <c r="A229" s="14"/>
    </row>
    <row r="230" spans="1:1" s="13" customFormat="1" ht="12">
      <c r="A230" s="14"/>
    </row>
    <row r="231" spans="1:1" s="13" customFormat="1" ht="12">
      <c r="A231" s="14"/>
    </row>
    <row r="232" spans="1:1" s="13" customFormat="1" ht="12">
      <c r="A232" s="14"/>
    </row>
    <row r="233" spans="1:1" s="13" customFormat="1" ht="12">
      <c r="A233" s="14"/>
    </row>
    <row r="234" spans="1:1" s="13" customFormat="1" ht="12">
      <c r="A234" s="14"/>
    </row>
    <row r="235" spans="1:1" s="13" customFormat="1" ht="12">
      <c r="A235" s="14"/>
    </row>
    <row r="236" spans="1:1" s="13" customFormat="1" ht="12">
      <c r="A236" s="14"/>
    </row>
    <row r="237" spans="1:1" s="13" customFormat="1" ht="12">
      <c r="A237" s="14"/>
    </row>
    <row r="238" spans="1:1" s="13" customFormat="1" ht="12">
      <c r="A238" s="14"/>
    </row>
    <row r="239" spans="1:1" s="13" customFormat="1" ht="12">
      <c r="A239" s="14"/>
    </row>
    <row r="240" spans="1:1" s="13" customFormat="1" ht="12">
      <c r="A240" s="14"/>
    </row>
    <row r="241" spans="1:1" s="13" customFormat="1" ht="12">
      <c r="A241" s="14"/>
    </row>
    <row r="242" spans="1:1" s="13" customFormat="1" ht="12">
      <c r="A242" s="14"/>
    </row>
    <row r="243" spans="1:1" s="13" customFormat="1" ht="12">
      <c r="A243" s="14"/>
    </row>
    <row r="244" spans="1:1" s="13" customFormat="1" ht="12">
      <c r="A244" s="14"/>
    </row>
    <row r="245" spans="1:1" s="13" customFormat="1" ht="12">
      <c r="A245" s="14"/>
    </row>
    <row r="246" spans="1:1" s="13" customFormat="1" ht="12">
      <c r="A246" s="14"/>
    </row>
    <row r="247" spans="1:1" s="13" customFormat="1" ht="12">
      <c r="A247" s="14"/>
    </row>
    <row r="248" spans="1:1" s="13" customFormat="1" ht="12">
      <c r="A248" s="14"/>
    </row>
    <row r="249" spans="1:1" s="13" customFormat="1" ht="12">
      <c r="A249" s="14"/>
    </row>
    <row r="250" spans="1:1" s="13" customFormat="1" ht="12">
      <c r="A250" s="14"/>
    </row>
    <row r="251" spans="1:1" s="13" customFormat="1" ht="12">
      <c r="A251" s="14"/>
    </row>
    <row r="252" spans="1:1" s="13" customFormat="1" ht="12">
      <c r="A252" s="14"/>
    </row>
    <row r="253" spans="1:1" s="13" customFormat="1" ht="12">
      <c r="A253" s="14"/>
    </row>
    <row r="254" spans="1:1" s="13" customFormat="1" ht="12">
      <c r="A254" s="14"/>
    </row>
    <row r="255" spans="1:1" s="13" customFormat="1" ht="12">
      <c r="A255" s="14"/>
    </row>
    <row r="256" spans="1:1" s="13" customFormat="1" ht="12">
      <c r="A256" s="14"/>
    </row>
    <row r="257" spans="1:1" s="13" customFormat="1" ht="12">
      <c r="A257" s="14"/>
    </row>
    <row r="258" spans="1:1" s="13" customFormat="1" ht="12">
      <c r="A258" s="14"/>
    </row>
    <row r="259" spans="1:1" s="13" customFormat="1" ht="12">
      <c r="A259" s="14"/>
    </row>
    <row r="260" spans="1:1" s="13" customFormat="1" ht="12">
      <c r="A260" s="14"/>
    </row>
    <row r="261" spans="1:1" s="13" customFormat="1" ht="12">
      <c r="A261" s="14"/>
    </row>
    <row r="262" spans="1:1" s="13" customFormat="1" ht="12">
      <c r="A262" s="14"/>
    </row>
    <row r="263" spans="1:1" s="13" customFormat="1" ht="12">
      <c r="A263" s="14"/>
    </row>
    <row r="264" spans="1:1" s="13" customFormat="1" ht="12">
      <c r="A264" s="14"/>
    </row>
    <row r="265" spans="1:1" s="13" customFormat="1" ht="12">
      <c r="A265" s="14"/>
    </row>
    <row r="266" spans="1:1" s="13" customFormat="1" ht="12">
      <c r="A266" s="14"/>
    </row>
    <row r="267" spans="1:1" s="13" customFormat="1" ht="12">
      <c r="A267" s="14"/>
    </row>
    <row r="268" spans="1:1" s="13" customFormat="1" ht="12">
      <c r="A268" s="14"/>
    </row>
    <row r="269" spans="1:1" s="13" customFormat="1" ht="12">
      <c r="A269" s="14"/>
    </row>
    <row r="270" spans="1:1" s="13" customFormat="1" ht="12">
      <c r="A270" s="14"/>
    </row>
    <row r="271" spans="1:1" s="13" customFormat="1" ht="12">
      <c r="A271" s="14"/>
    </row>
    <row r="272" spans="1:1" s="13" customFormat="1" ht="12">
      <c r="A272" s="14"/>
    </row>
    <row r="273" spans="1:1" s="13" customFormat="1" ht="12">
      <c r="A273" s="14"/>
    </row>
    <row r="274" spans="1:1" s="13" customFormat="1" ht="12">
      <c r="A274" s="14"/>
    </row>
    <row r="275" spans="1:1" s="13" customFormat="1" ht="12">
      <c r="A275" s="14"/>
    </row>
    <row r="276" spans="1:1" s="13" customFormat="1" ht="12">
      <c r="A276" s="14"/>
    </row>
    <row r="277" spans="1:1" s="13" customFormat="1" ht="12">
      <c r="A277" s="14"/>
    </row>
    <row r="278" spans="1:1" s="13" customFormat="1" ht="12">
      <c r="A278" s="14"/>
    </row>
    <row r="279" spans="1:1" s="13" customFormat="1" ht="12">
      <c r="A279" s="14"/>
    </row>
    <row r="280" spans="1:1" s="13" customFormat="1" ht="12">
      <c r="A280" s="14"/>
    </row>
    <row r="281" spans="1:1" s="13" customFormat="1" ht="12">
      <c r="A281" s="14"/>
    </row>
    <row r="282" spans="1:1" s="13" customFormat="1" ht="12">
      <c r="A282" s="14"/>
    </row>
    <row r="283" spans="1:1" s="13" customFormat="1" ht="12">
      <c r="A283" s="14"/>
    </row>
    <row r="284" spans="1:1" s="13" customFormat="1" ht="12">
      <c r="A284" s="14"/>
    </row>
    <row r="285" spans="1:1" s="13" customFormat="1" ht="12">
      <c r="A285" s="14"/>
    </row>
    <row r="286" spans="1:1" s="13" customFormat="1" ht="12">
      <c r="A286" s="14"/>
    </row>
    <row r="287" spans="1:1" s="13" customFormat="1" ht="12">
      <c r="A287" s="14"/>
    </row>
    <row r="288" spans="1:1" s="13" customFormat="1" ht="12">
      <c r="A288" s="14"/>
    </row>
    <row r="289" spans="1:2" s="13" customFormat="1" ht="12">
      <c r="A289" s="14"/>
    </row>
    <row r="290" spans="1:2" s="13" customFormat="1" ht="12">
      <c r="A290" s="14"/>
    </row>
    <row r="291" spans="1:2" s="13" customFormat="1" ht="12">
      <c r="A291" s="14"/>
    </row>
    <row r="292" spans="1:2" s="13" customFormat="1" ht="12">
      <c r="A292" s="14"/>
    </row>
    <row r="293" spans="1:2" s="13" customFormat="1" ht="12">
      <c r="A293" s="14"/>
    </row>
    <row r="294" spans="1:2" s="13" customFormat="1" ht="12">
      <c r="A294" s="14"/>
    </row>
    <row r="295" spans="1:2" s="13" customFormat="1" ht="12">
      <c r="A295" s="14"/>
    </row>
    <row r="296" spans="1:2" s="13" customFormat="1" ht="12">
      <c r="A296" s="14"/>
    </row>
    <row r="297" spans="1:2" s="13" customFormat="1" ht="12">
      <c r="A297" s="14"/>
    </row>
    <row r="298" spans="1:2" s="13" customFormat="1" ht="12">
      <c r="A298" s="14"/>
    </row>
    <row r="299" spans="1:2" s="13" customFormat="1">
      <c r="A299" s="15"/>
      <c r="B299" s="12"/>
    </row>
    <row r="300" spans="1:2" s="13" customFormat="1">
      <c r="A300" s="15"/>
      <c r="B300" s="12"/>
    </row>
    <row r="301" spans="1:2" s="13" customFormat="1">
      <c r="A301" s="15"/>
      <c r="B301" s="12"/>
    </row>
  </sheetData>
  <pageMargins left="0.7" right="0.7" top="0.75" bottom="0.75" header="0.3" footer="0.3"/>
  <pageSetup paperSize="9"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A823-1B89-4C7B-873D-B5CD0310028F}">
  <sheetPr codeName="Blad4">
    <tabColor theme="2" tint="-9.9978637043366805E-2"/>
  </sheetPr>
  <dimension ref="A1:X83"/>
  <sheetViews>
    <sheetView zoomScaleNormal="100" workbookViewId="0"/>
  </sheetViews>
  <sheetFormatPr defaultColWidth="9.33203125" defaultRowHeight="13.5"/>
  <cols>
    <col min="1" max="1" width="40.6640625" style="16" customWidth="1"/>
    <col min="2" max="4" width="15.6640625" style="16" customWidth="1"/>
    <col min="5" max="5" width="19" style="16" bestFit="1" customWidth="1"/>
    <col min="6" max="6" width="15.6640625" style="16" customWidth="1"/>
    <col min="7" max="7" width="19" style="16" bestFit="1" customWidth="1"/>
    <col min="8" max="8" width="15.6640625" style="16" customWidth="1"/>
    <col min="9" max="9" width="19" style="16" bestFit="1" customWidth="1"/>
    <col min="10" max="10" width="15.6640625" style="16" customWidth="1"/>
    <col min="11" max="11" width="19" style="16" bestFit="1" customWidth="1"/>
    <col min="12" max="14" width="9.33203125" style="16" customWidth="1"/>
    <col min="15" max="16384" width="9.33203125" style="16"/>
  </cols>
  <sheetData>
    <row r="1" spans="1:24">
      <c r="A1" s="44" t="s">
        <v>897</v>
      </c>
    </row>
    <row r="2" spans="1:24" ht="17.25" customHeight="1">
      <c r="A2" s="17" t="s">
        <v>1023</v>
      </c>
      <c r="B2" s="17"/>
      <c r="C2" s="17"/>
      <c r="D2" s="17"/>
      <c r="E2" s="17"/>
      <c r="F2" s="17"/>
      <c r="G2" s="17"/>
      <c r="H2" s="17"/>
      <c r="I2" s="17"/>
      <c r="J2" s="17"/>
      <c r="K2" s="17"/>
    </row>
    <row r="3" spans="1:24" ht="17.25" customHeight="1">
      <c r="A3" s="45" t="s">
        <v>1024</v>
      </c>
      <c r="B3" s="46"/>
      <c r="C3" s="46"/>
      <c r="D3" s="46"/>
      <c r="E3" s="46"/>
      <c r="F3" s="46"/>
      <c r="G3" s="46"/>
      <c r="H3" s="46"/>
      <c r="I3" s="46"/>
      <c r="J3" s="46"/>
      <c r="K3" s="46"/>
    </row>
    <row r="4" spans="1:24" ht="15">
      <c r="A4" s="23" t="s">
        <v>29</v>
      </c>
      <c r="B4" s="105" t="s">
        <v>100</v>
      </c>
      <c r="C4" s="23" t="s">
        <v>886</v>
      </c>
      <c r="D4" s="105" t="s">
        <v>245</v>
      </c>
      <c r="E4" s="106" t="s">
        <v>889</v>
      </c>
      <c r="F4" s="105" t="s">
        <v>24</v>
      </c>
      <c r="G4" s="105" t="s">
        <v>938</v>
      </c>
      <c r="H4" s="105" t="s">
        <v>25</v>
      </c>
      <c r="I4" s="105" t="s">
        <v>887</v>
      </c>
      <c r="J4" s="105" t="s">
        <v>915</v>
      </c>
      <c r="K4" s="23" t="s">
        <v>937</v>
      </c>
    </row>
    <row r="5" spans="1:24" ht="15">
      <c r="A5" s="47" t="s">
        <v>26</v>
      </c>
      <c r="B5" s="51" t="s">
        <v>100</v>
      </c>
      <c r="C5" s="51" t="s">
        <v>939</v>
      </c>
      <c r="D5" s="51" t="s">
        <v>245</v>
      </c>
      <c r="E5" s="51" t="s">
        <v>940</v>
      </c>
      <c r="F5" s="51" t="s">
        <v>24</v>
      </c>
      <c r="G5" s="51" t="s">
        <v>936</v>
      </c>
      <c r="H5" s="51" t="s">
        <v>25</v>
      </c>
      <c r="I5" s="51" t="s">
        <v>935</v>
      </c>
      <c r="J5" s="51" t="s">
        <v>915</v>
      </c>
      <c r="K5" s="51" t="s">
        <v>934</v>
      </c>
      <c r="L5" s="72" t="s">
        <v>26</v>
      </c>
    </row>
    <row r="6" spans="1:24">
      <c r="A6" s="48" t="s">
        <v>41</v>
      </c>
      <c r="B6" s="18">
        <v>6948</v>
      </c>
      <c r="C6" s="18">
        <v>6129</v>
      </c>
      <c r="D6" s="18">
        <v>7292</v>
      </c>
      <c r="E6" s="18">
        <v>6432</v>
      </c>
      <c r="F6" s="18">
        <v>7601</v>
      </c>
      <c r="G6" s="18">
        <v>6678</v>
      </c>
      <c r="H6" s="18">
        <v>7859</v>
      </c>
      <c r="I6" s="18">
        <v>6895</v>
      </c>
      <c r="J6" s="18">
        <v>8199</v>
      </c>
      <c r="K6" s="18">
        <v>7165</v>
      </c>
      <c r="L6" s="73">
        <f>K6/J6</f>
        <v>0.87388705939748745</v>
      </c>
      <c r="X6" s="148"/>
    </row>
    <row r="7" spans="1:24">
      <c r="A7" s="18" t="s">
        <v>42</v>
      </c>
      <c r="B7" s="18">
        <v>16091</v>
      </c>
      <c r="C7" s="18">
        <v>12619</v>
      </c>
      <c r="D7" s="18">
        <v>16461</v>
      </c>
      <c r="E7" s="18">
        <v>12716</v>
      </c>
      <c r="F7" s="18">
        <v>16821</v>
      </c>
      <c r="G7" s="18">
        <v>12817</v>
      </c>
      <c r="H7" s="18">
        <v>17149</v>
      </c>
      <c r="I7" s="18">
        <v>12905</v>
      </c>
      <c r="J7" s="18">
        <v>17499</v>
      </c>
      <c r="K7" s="18">
        <v>13058</v>
      </c>
      <c r="L7" s="73">
        <f t="shared" ref="L7:L22" si="0">K7/J7</f>
        <v>0.74621406937539292</v>
      </c>
      <c r="X7" s="148"/>
    </row>
    <row r="8" spans="1:24">
      <c r="A8" s="48" t="s">
        <v>64</v>
      </c>
      <c r="B8" s="18">
        <v>1740</v>
      </c>
      <c r="C8" s="18">
        <v>1460</v>
      </c>
      <c r="D8" s="18">
        <v>1799</v>
      </c>
      <c r="E8" s="18">
        <v>1503</v>
      </c>
      <c r="F8" s="18">
        <v>1845</v>
      </c>
      <c r="G8" s="18">
        <v>1526</v>
      </c>
      <c r="H8" s="18">
        <v>1901</v>
      </c>
      <c r="I8" s="18">
        <v>1554</v>
      </c>
      <c r="J8" s="18">
        <v>1969</v>
      </c>
      <c r="K8" s="18">
        <v>1599</v>
      </c>
      <c r="L8" s="73">
        <f t="shared" si="0"/>
        <v>0.81208735398679532</v>
      </c>
      <c r="X8" s="148"/>
    </row>
    <row r="9" spans="1:24">
      <c r="A9" s="18" t="s">
        <v>43</v>
      </c>
      <c r="B9" s="18">
        <v>13383</v>
      </c>
      <c r="C9" s="18">
        <v>8526</v>
      </c>
      <c r="D9" s="18">
        <v>13656</v>
      </c>
      <c r="E9" s="18">
        <v>8565</v>
      </c>
      <c r="F9" s="18">
        <v>13919</v>
      </c>
      <c r="G9" s="18">
        <v>8612</v>
      </c>
      <c r="H9" s="18">
        <v>14165</v>
      </c>
      <c r="I9" s="18">
        <v>8667</v>
      </c>
      <c r="J9" s="18">
        <v>14442</v>
      </c>
      <c r="K9" s="18">
        <v>8794</v>
      </c>
      <c r="L9" s="73">
        <f t="shared" si="0"/>
        <v>0.60891843235009002</v>
      </c>
      <c r="X9" s="148"/>
    </row>
    <row r="10" spans="1:24">
      <c r="A10" s="18" t="s">
        <v>44</v>
      </c>
      <c r="B10" s="18">
        <v>14505</v>
      </c>
      <c r="C10" s="18">
        <v>10271</v>
      </c>
      <c r="D10" s="18">
        <v>14882</v>
      </c>
      <c r="E10" s="18">
        <v>10299</v>
      </c>
      <c r="F10" s="18">
        <v>15233</v>
      </c>
      <c r="G10" s="18">
        <v>10352</v>
      </c>
      <c r="H10" s="18">
        <v>15591</v>
      </c>
      <c r="I10" s="18">
        <v>10424</v>
      </c>
      <c r="J10" s="18">
        <v>15926</v>
      </c>
      <c r="K10" s="18">
        <v>10525</v>
      </c>
      <c r="L10" s="73">
        <f t="shared" si="0"/>
        <v>0.6608690192138641</v>
      </c>
      <c r="X10" s="148"/>
    </row>
    <row r="11" spans="1:24">
      <c r="A11" s="48" t="s">
        <v>65</v>
      </c>
      <c r="B11" s="18">
        <v>2340</v>
      </c>
      <c r="C11" s="18">
        <v>2166</v>
      </c>
      <c r="D11" s="18">
        <v>2437</v>
      </c>
      <c r="E11" s="18">
        <v>2244</v>
      </c>
      <c r="F11" s="18">
        <v>2534</v>
      </c>
      <c r="G11" s="18">
        <v>2327</v>
      </c>
      <c r="H11" s="18">
        <v>2635</v>
      </c>
      <c r="I11" s="18">
        <v>2403</v>
      </c>
      <c r="J11" s="18">
        <v>2736</v>
      </c>
      <c r="K11" s="18">
        <v>2470</v>
      </c>
      <c r="L11" s="73">
        <f t="shared" si="0"/>
        <v>0.90277777777777779</v>
      </c>
      <c r="X11" s="148"/>
    </row>
    <row r="12" spans="1:24">
      <c r="A12" s="48" t="s">
        <v>86</v>
      </c>
      <c r="B12" s="18">
        <v>25616</v>
      </c>
      <c r="C12" s="18">
        <v>18896</v>
      </c>
      <c r="D12" s="18">
        <v>26106</v>
      </c>
      <c r="E12" s="18">
        <v>19074</v>
      </c>
      <c r="F12" s="18">
        <v>26614</v>
      </c>
      <c r="G12" s="18">
        <v>19260</v>
      </c>
      <c r="H12" s="18">
        <v>27116</v>
      </c>
      <c r="I12" s="18">
        <v>19451</v>
      </c>
      <c r="J12" s="18">
        <v>27585</v>
      </c>
      <c r="K12" s="18">
        <v>19621</v>
      </c>
      <c r="L12" s="73">
        <f t="shared" si="0"/>
        <v>0.71129236904114557</v>
      </c>
      <c r="X12" s="148"/>
    </row>
    <row r="13" spans="1:24">
      <c r="A13" s="48" t="s">
        <v>66</v>
      </c>
      <c r="B13" s="18">
        <v>1968</v>
      </c>
      <c r="C13" s="18">
        <v>1829</v>
      </c>
      <c r="D13" s="18">
        <v>2450</v>
      </c>
      <c r="E13" s="18">
        <v>2246</v>
      </c>
      <c r="F13" s="18">
        <v>2946</v>
      </c>
      <c r="G13" s="18">
        <v>2663</v>
      </c>
      <c r="H13" s="18">
        <v>3522</v>
      </c>
      <c r="I13" s="18">
        <v>3146</v>
      </c>
      <c r="J13" s="18">
        <v>4504</v>
      </c>
      <c r="K13" s="18">
        <v>4040</v>
      </c>
      <c r="L13" s="73">
        <f t="shared" si="0"/>
        <v>0.89698046181172286</v>
      </c>
      <c r="X13" s="148"/>
    </row>
    <row r="14" spans="1:24">
      <c r="A14" s="18" t="s">
        <v>45</v>
      </c>
      <c r="B14" s="18">
        <v>1046</v>
      </c>
      <c r="C14" s="18">
        <v>951</v>
      </c>
      <c r="D14" s="18">
        <v>1072</v>
      </c>
      <c r="E14" s="18">
        <v>964</v>
      </c>
      <c r="F14" s="18">
        <v>1090</v>
      </c>
      <c r="G14" s="18">
        <v>971</v>
      </c>
      <c r="H14" s="18">
        <v>1112</v>
      </c>
      <c r="I14" s="18">
        <v>972</v>
      </c>
      <c r="J14" s="18">
        <v>1131</v>
      </c>
      <c r="K14" s="18">
        <v>977</v>
      </c>
      <c r="L14" s="73">
        <f t="shared" si="0"/>
        <v>0.86383731211317416</v>
      </c>
      <c r="X14" s="148"/>
    </row>
    <row r="15" spans="1:24">
      <c r="A15" s="18" t="s">
        <v>46</v>
      </c>
      <c r="B15" s="18">
        <v>3128</v>
      </c>
      <c r="C15" s="18">
        <v>2717</v>
      </c>
      <c r="D15" s="18">
        <v>3254</v>
      </c>
      <c r="E15" s="18">
        <v>2801</v>
      </c>
      <c r="F15" s="18">
        <v>3376</v>
      </c>
      <c r="G15" s="18">
        <v>2900</v>
      </c>
      <c r="H15" s="18">
        <v>3500</v>
      </c>
      <c r="I15" s="18">
        <v>2988</v>
      </c>
      <c r="J15" s="18">
        <v>3610</v>
      </c>
      <c r="K15" s="18">
        <v>3080</v>
      </c>
      <c r="L15" s="73">
        <f t="shared" si="0"/>
        <v>0.85318559556786699</v>
      </c>
      <c r="X15" s="148"/>
    </row>
    <row r="16" spans="1:24">
      <c r="A16" s="18" t="s">
        <v>47</v>
      </c>
      <c r="B16" s="18">
        <v>73046</v>
      </c>
      <c r="C16" s="18">
        <v>50885</v>
      </c>
      <c r="D16" s="18">
        <v>74866</v>
      </c>
      <c r="E16" s="18">
        <v>51755</v>
      </c>
      <c r="F16" s="18">
        <v>76672</v>
      </c>
      <c r="G16" s="18">
        <v>52622</v>
      </c>
      <c r="H16" s="18">
        <v>78505</v>
      </c>
      <c r="I16" s="18">
        <v>53718</v>
      </c>
      <c r="J16" s="18">
        <v>80404</v>
      </c>
      <c r="K16" s="18">
        <v>54898</v>
      </c>
      <c r="L16" s="73">
        <f t="shared" si="0"/>
        <v>0.68277697626983735</v>
      </c>
      <c r="X16" s="148"/>
    </row>
    <row r="17" spans="1:24">
      <c r="A17" s="18" t="s">
        <v>48</v>
      </c>
      <c r="B17" s="18">
        <v>1638</v>
      </c>
      <c r="C17" s="18">
        <v>1506</v>
      </c>
      <c r="D17" s="18">
        <v>1687</v>
      </c>
      <c r="E17" s="18">
        <v>1541</v>
      </c>
      <c r="F17" s="18">
        <v>1761</v>
      </c>
      <c r="G17" s="18">
        <v>1584</v>
      </c>
      <c r="H17" s="18">
        <v>1808</v>
      </c>
      <c r="I17" s="18">
        <v>1607</v>
      </c>
      <c r="J17" s="18">
        <v>1867</v>
      </c>
      <c r="K17" s="18">
        <v>1634</v>
      </c>
      <c r="L17" s="73">
        <f t="shared" si="0"/>
        <v>0.87520085698982319</v>
      </c>
      <c r="X17" s="148"/>
    </row>
    <row r="18" spans="1:24">
      <c r="A18" s="18" t="s">
        <v>49</v>
      </c>
      <c r="B18" s="18">
        <v>4136</v>
      </c>
      <c r="C18" s="18">
        <v>2866</v>
      </c>
      <c r="D18" s="18">
        <v>4175</v>
      </c>
      <c r="E18" s="18">
        <v>2847</v>
      </c>
      <c r="F18" s="18">
        <v>4224</v>
      </c>
      <c r="G18" s="18">
        <v>2840</v>
      </c>
      <c r="H18" s="18">
        <v>4285</v>
      </c>
      <c r="I18" s="18">
        <v>2848</v>
      </c>
      <c r="J18" s="18">
        <v>4340</v>
      </c>
      <c r="K18" s="18">
        <v>2874</v>
      </c>
      <c r="L18" s="73">
        <f t="shared" si="0"/>
        <v>0.66221198156682026</v>
      </c>
      <c r="X18" s="148"/>
    </row>
    <row r="19" spans="1:24">
      <c r="A19" s="48" t="s">
        <v>67</v>
      </c>
      <c r="B19" s="18">
        <v>636</v>
      </c>
      <c r="C19" s="18">
        <v>542</v>
      </c>
      <c r="D19" s="18">
        <v>663</v>
      </c>
      <c r="E19" s="18">
        <v>557</v>
      </c>
      <c r="F19" s="18">
        <v>687</v>
      </c>
      <c r="G19" s="18">
        <v>568</v>
      </c>
      <c r="H19" s="18">
        <v>704</v>
      </c>
      <c r="I19" s="18">
        <v>562</v>
      </c>
      <c r="J19" s="18">
        <v>712</v>
      </c>
      <c r="K19" s="18">
        <v>561</v>
      </c>
      <c r="L19" s="73">
        <f t="shared" si="0"/>
        <v>0.7879213483146067</v>
      </c>
      <c r="X19" s="148"/>
    </row>
    <row r="20" spans="1:24">
      <c r="A20" s="18" t="s">
        <v>50</v>
      </c>
      <c r="B20" s="18">
        <v>16022</v>
      </c>
      <c r="C20" s="18">
        <v>10799</v>
      </c>
      <c r="D20" s="18">
        <v>16590</v>
      </c>
      <c r="E20" s="18">
        <v>11220</v>
      </c>
      <c r="F20" s="18">
        <v>17140</v>
      </c>
      <c r="G20" s="18">
        <v>11635</v>
      </c>
      <c r="H20" s="18">
        <v>17695</v>
      </c>
      <c r="I20" s="18">
        <v>12103</v>
      </c>
      <c r="J20" s="18">
        <v>18207</v>
      </c>
      <c r="K20" s="18">
        <v>12514</v>
      </c>
      <c r="L20" s="73">
        <f t="shared" si="0"/>
        <v>0.68731806448069421</v>
      </c>
      <c r="X20" s="148"/>
    </row>
    <row r="21" spans="1:24">
      <c r="A21" s="18" t="s">
        <v>51</v>
      </c>
      <c r="B21" s="18">
        <v>7666</v>
      </c>
      <c r="C21" s="18">
        <v>3372</v>
      </c>
      <c r="D21" s="18">
        <v>7881</v>
      </c>
      <c r="E21" s="18">
        <v>3409</v>
      </c>
      <c r="F21" s="18">
        <v>8015</v>
      </c>
      <c r="G21" s="18">
        <v>3382</v>
      </c>
      <c r="H21" s="18">
        <v>8096</v>
      </c>
      <c r="I21" s="18">
        <v>3307</v>
      </c>
      <c r="J21" s="18">
        <v>8276</v>
      </c>
      <c r="K21" s="18">
        <v>3364</v>
      </c>
      <c r="L21" s="73">
        <f t="shared" si="0"/>
        <v>0.40647655872402128</v>
      </c>
      <c r="X21" s="148"/>
    </row>
    <row r="22" spans="1:24">
      <c r="A22" s="18" t="s">
        <v>52</v>
      </c>
      <c r="B22" s="18">
        <v>9764</v>
      </c>
      <c r="C22" s="18">
        <v>5897</v>
      </c>
      <c r="D22" s="18">
        <v>9935</v>
      </c>
      <c r="E22" s="18">
        <v>6000</v>
      </c>
      <c r="F22" s="18">
        <v>10125</v>
      </c>
      <c r="G22" s="18">
        <v>6113</v>
      </c>
      <c r="H22" s="18">
        <v>10270</v>
      </c>
      <c r="I22" s="18">
        <v>6222</v>
      </c>
      <c r="J22" s="18">
        <v>10374</v>
      </c>
      <c r="K22" s="18">
        <v>6251</v>
      </c>
      <c r="L22" s="73">
        <f t="shared" si="0"/>
        <v>0.60256410256410253</v>
      </c>
      <c r="X22" s="148"/>
    </row>
    <row r="23" spans="1:24">
      <c r="A23" s="48" t="s">
        <v>68</v>
      </c>
      <c r="B23" s="18">
        <v>3176</v>
      </c>
      <c r="C23" s="18">
        <v>3147</v>
      </c>
      <c r="D23" s="18">
        <v>3354</v>
      </c>
      <c r="E23" s="18">
        <v>3315</v>
      </c>
      <c r="F23" s="18">
        <v>3532</v>
      </c>
      <c r="G23" s="18">
        <v>3474</v>
      </c>
      <c r="H23" s="18">
        <v>3734</v>
      </c>
      <c r="I23" s="18">
        <v>3651</v>
      </c>
      <c r="J23" s="18">
        <v>3932</v>
      </c>
      <c r="K23" s="18">
        <v>3825</v>
      </c>
      <c r="L23" s="73">
        <f t="shared" ref="L23:L28" si="1">K23/J23</f>
        <v>0.97278738555442523</v>
      </c>
      <c r="X23" s="148"/>
    </row>
    <row r="24" spans="1:24">
      <c r="A24" s="18" t="s">
        <v>53</v>
      </c>
      <c r="B24" s="18">
        <v>783</v>
      </c>
      <c r="C24" s="18">
        <v>682</v>
      </c>
      <c r="D24" s="18">
        <v>810</v>
      </c>
      <c r="E24" s="18">
        <v>708</v>
      </c>
      <c r="F24" s="18">
        <v>848</v>
      </c>
      <c r="G24" s="18">
        <v>740</v>
      </c>
      <c r="H24" s="18">
        <v>872</v>
      </c>
      <c r="I24" s="18">
        <v>756</v>
      </c>
      <c r="J24" s="18">
        <v>890</v>
      </c>
      <c r="K24" s="18">
        <v>776</v>
      </c>
      <c r="L24" s="73">
        <f t="shared" si="1"/>
        <v>0.87191011235955052</v>
      </c>
      <c r="X24" s="148"/>
    </row>
    <row r="25" spans="1:24">
      <c r="A25" s="18" t="s">
        <v>54</v>
      </c>
      <c r="B25" s="18">
        <v>210216</v>
      </c>
      <c r="C25" s="18">
        <v>142084</v>
      </c>
      <c r="D25" s="18">
        <v>213551</v>
      </c>
      <c r="E25" s="18">
        <v>142539</v>
      </c>
      <c r="F25" s="18">
        <v>216778</v>
      </c>
      <c r="G25" s="18">
        <v>142972</v>
      </c>
      <c r="H25" s="18">
        <v>219948</v>
      </c>
      <c r="I25" s="18">
        <v>143750</v>
      </c>
      <c r="J25" s="18">
        <v>222829</v>
      </c>
      <c r="K25" s="18">
        <v>144520</v>
      </c>
      <c r="L25" s="73">
        <f t="shared" si="1"/>
        <v>0.64856908212126785</v>
      </c>
      <c r="X25" s="148"/>
    </row>
    <row r="26" spans="1:24">
      <c r="A26" s="18" t="s">
        <v>55</v>
      </c>
      <c r="B26" s="18">
        <v>7212</v>
      </c>
      <c r="C26" s="18">
        <v>5606</v>
      </c>
      <c r="D26" s="18">
        <v>7285</v>
      </c>
      <c r="E26" s="18">
        <v>5550</v>
      </c>
      <c r="F26" s="18">
        <v>7365</v>
      </c>
      <c r="G26" s="18">
        <v>5473</v>
      </c>
      <c r="H26" s="18">
        <v>7480</v>
      </c>
      <c r="I26" s="18">
        <v>5461</v>
      </c>
      <c r="J26" s="18">
        <v>7608</v>
      </c>
      <c r="K26" s="18">
        <v>5470</v>
      </c>
      <c r="L26" s="73">
        <f t="shared" si="1"/>
        <v>0.71898002103049419</v>
      </c>
      <c r="X26" s="148"/>
    </row>
    <row r="27" spans="1:24">
      <c r="A27" s="18" t="s">
        <v>56</v>
      </c>
      <c r="B27" s="18">
        <v>18337</v>
      </c>
      <c r="C27" s="18">
        <v>11044</v>
      </c>
      <c r="D27" s="18">
        <v>18528</v>
      </c>
      <c r="E27" s="18">
        <v>10973</v>
      </c>
      <c r="F27" s="18">
        <v>18787</v>
      </c>
      <c r="G27" s="18">
        <v>10967</v>
      </c>
      <c r="H27" s="18">
        <v>19027</v>
      </c>
      <c r="I27" s="18">
        <v>11009</v>
      </c>
      <c r="J27" s="18">
        <v>19301</v>
      </c>
      <c r="K27" s="18">
        <v>11123</v>
      </c>
      <c r="L27" s="73">
        <f t="shared" si="1"/>
        <v>0.57629138386612089</v>
      </c>
      <c r="X27" s="148"/>
    </row>
    <row r="28" spans="1:24">
      <c r="A28" s="18" t="s">
        <v>979</v>
      </c>
      <c r="B28" s="108" t="s">
        <v>980</v>
      </c>
      <c r="C28" s="108" t="s">
        <v>980</v>
      </c>
      <c r="D28" s="108" t="s">
        <v>980</v>
      </c>
      <c r="E28" s="108" t="s">
        <v>980</v>
      </c>
      <c r="F28" s="108" t="s">
        <v>980</v>
      </c>
      <c r="G28" s="108" t="s">
        <v>980</v>
      </c>
      <c r="H28" s="18">
        <v>47615</v>
      </c>
      <c r="I28" s="18">
        <v>46564</v>
      </c>
      <c r="J28" s="18">
        <v>107435</v>
      </c>
      <c r="K28" s="18">
        <v>105121</v>
      </c>
      <c r="L28" s="73">
        <f t="shared" si="1"/>
        <v>0.97846139526225162</v>
      </c>
      <c r="X28" s="148"/>
    </row>
    <row r="29" spans="1:24" ht="15">
      <c r="A29" s="47" t="s">
        <v>27</v>
      </c>
      <c r="B29" s="51" t="s">
        <v>100</v>
      </c>
      <c r="C29" s="133" t="s">
        <v>939</v>
      </c>
      <c r="D29" s="133" t="s">
        <v>245</v>
      </c>
      <c r="E29" s="133" t="s">
        <v>940</v>
      </c>
      <c r="F29" s="133" t="s">
        <v>24</v>
      </c>
      <c r="G29" s="133" t="s">
        <v>936</v>
      </c>
      <c r="H29" s="133" t="s">
        <v>25</v>
      </c>
      <c r="I29" s="133" t="s">
        <v>935</v>
      </c>
      <c r="J29" s="133" t="s">
        <v>915</v>
      </c>
      <c r="K29" s="133" t="s">
        <v>934</v>
      </c>
      <c r="L29" s="72" t="s">
        <v>27</v>
      </c>
    </row>
    <row r="30" spans="1:24">
      <c r="A30" s="48" t="s">
        <v>41</v>
      </c>
      <c r="B30" s="18">
        <v>4928</v>
      </c>
      <c r="C30" s="18">
        <v>4481</v>
      </c>
      <c r="D30" s="18">
        <v>5175</v>
      </c>
      <c r="E30" s="18">
        <v>4694</v>
      </c>
      <c r="F30" s="18">
        <v>5399</v>
      </c>
      <c r="G30" s="18">
        <v>4868</v>
      </c>
      <c r="H30" s="18">
        <v>5600</v>
      </c>
      <c r="I30" s="18">
        <v>5030</v>
      </c>
      <c r="J30" s="18">
        <v>5871</v>
      </c>
      <c r="K30" s="18">
        <v>5247</v>
      </c>
      <c r="L30" s="73">
        <f>K30/J30</f>
        <v>0.8937148696985181</v>
      </c>
    </row>
    <row r="31" spans="1:24">
      <c r="A31" s="18" t="s">
        <v>42</v>
      </c>
      <c r="B31" s="18">
        <v>15025</v>
      </c>
      <c r="C31" s="18">
        <v>11672</v>
      </c>
      <c r="D31" s="18">
        <v>15338</v>
      </c>
      <c r="E31" s="18">
        <v>11720</v>
      </c>
      <c r="F31" s="18">
        <v>15641</v>
      </c>
      <c r="G31" s="18">
        <v>11775</v>
      </c>
      <c r="H31" s="18">
        <v>15929</v>
      </c>
      <c r="I31" s="18">
        <v>11824</v>
      </c>
      <c r="J31" s="18">
        <v>16226</v>
      </c>
      <c r="K31" s="18">
        <v>11927</v>
      </c>
      <c r="L31" s="73">
        <f t="shared" ref="L31:L52" si="2">K31/J31</f>
        <v>0.735054850240355</v>
      </c>
    </row>
    <row r="32" spans="1:24">
      <c r="A32" s="48" t="s">
        <v>64</v>
      </c>
      <c r="B32" s="18">
        <v>1493</v>
      </c>
      <c r="C32" s="18">
        <v>1222</v>
      </c>
      <c r="D32" s="18">
        <v>1533</v>
      </c>
      <c r="E32" s="18">
        <v>1247</v>
      </c>
      <c r="F32" s="18">
        <v>1561</v>
      </c>
      <c r="G32" s="18">
        <v>1252</v>
      </c>
      <c r="H32" s="18">
        <v>1601</v>
      </c>
      <c r="I32" s="18">
        <v>1267</v>
      </c>
      <c r="J32" s="18">
        <v>1641</v>
      </c>
      <c r="K32" s="18">
        <v>1287</v>
      </c>
      <c r="L32" s="73">
        <f t="shared" si="2"/>
        <v>0.78427787934186477</v>
      </c>
    </row>
    <row r="33" spans="1:12">
      <c r="A33" s="18" t="s">
        <v>43</v>
      </c>
      <c r="B33" s="18">
        <v>13313</v>
      </c>
      <c r="C33" s="18">
        <v>8494</v>
      </c>
      <c r="D33" s="18">
        <v>13584</v>
      </c>
      <c r="E33" s="18">
        <v>8532</v>
      </c>
      <c r="F33" s="18">
        <v>13847</v>
      </c>
      <c r="G33" s="18">
        <v>8580</v>
      </c>
      <c r="H33" s="18">
        <v>14089</v>
      </c>
      <c r="I33" s="18">
        <v>8631</v>
      </c>
      <c r="J33" s="18">
        <v>14365</v>
      </c>
      <c r="K33" s="18">
        <v>8758</v>
      </c>
      <c r="L33" s="73">
        <f t="shared" si="2"/>
        <v>0.60967629655412459</v>
      </c>
    </row>
    <row r="34" spans="1:12">
      <c r="A34" s="18" t="s">
        <v>44</v>
      </c>
      <c r="B34" s="18">
        <v>12915</v>
      </c>
      <c r="C34" s="18">
        <v>8894</v>
      </c>
      <c r="D34" s="18">
        <v>13207</v>
      </c>
      <c r="E34" s="18">
        <v>8858</v>
      </c>
      <c r="F34" s="18">
        <v>13484</v>
      </c>
      <c r="G34" s="18">
        <v>8840</v>
      </c>
      <c r="H34" s="18">
        <v>13776</v>
      </c>
      <c r="I34" s="18">
        <v>8866</v>
      </c>
      <c r="J34" s="18">
        <v>14026</v>
      </c>
      <c r="K34" s="18">
        <v>8904</v>
      </c>
      <c r="L34" s="73">
        <f t="shared" si="2"/>
        <v>0.63482104662769145</v>
      </c>
    </row>
    <row r="35" spans="1:12">
      <c r="A35" s="48" t="s">
        <v>65</v>
      </c>
      <c r="B35" s="18">
        <v>2195</v>
      </c>
      <c r="C35" s="18">
        <v>2025</v>
      </c>
      <c r="D35" s="18">
        <v>2278</v>
      </c>
      <c r="E35" s="18">
        <v>2089</v>
      </c>
      <c r="F35" s="18">
        <v>2360</v>
      </c>
      <c r="G35" s="18">
        <v>2157</v>
      </c>
      <c r="H35" s="18">
        <v>2451</v>
      </c>
      <c r="I35" s="18">
        <v>2223</v>
      </c>
      <c r="J35" s="18">
        <v>2541</v>
      </c>
      <c r="K35" s="18">
        <v>2279</v>
      </c>
      <c r="L35" s="73">
        <f t="shared" si="2"/>
        <v>0.8968909878000787</v>
      </c>
    </row>
    <row r="36" spans="1:12">
      <c r="A36" s="48" t="s">
        <v>86</v>
      </c>
      <c r="B36" s="18">
        <v>19988</v>
      </c>
      <c r="C36" s="18">
        <v>14138</v>
      </c>
      <c r="D36" s="18">
        <v>20280</v>
      </c>
      <c r="E36" s="18">
        <v>14198</v>
      </c>
      <c r="F36" s="18">
        <v>20574</v>
      </c>
      <c r="G36" s="18">
        <v>14267</v>
      </c>
      <c r="H36" s="18">
        <v>20865</v>
      </c>
      <c r="I36" s="18">
        <v>14343</v>
      </c>
      <c r="J36" s="18">
        <v>21131</v>
      </c>
      <c r="K36" s="18">
        <v>14412</v>
      </c>
      <c r="L36" s="73">
        <f t="shared" si="2"/>
        <v>0.68203113908475699</v>
      </c>
    </row>
    <row r="37" spans="1:12">
      <c r="A37" s="48" t="s">
        <v>66</v>
      </c>
      <c r="B37" s="18">
        <v>1815</v>
      </c>
      <c r="C37" s="18">
        <v>1689</v>
      </c>
      <c r="D37" s="18">
        <v>2251</v>
      </c>
      <c r="E37" s="18">
        <v>2062</v>
      </c>
      <c r="F37" s="18">
        <v>2684</v>
      </c>
      <c r="G37" s="18">
        <v>2420</v>
      </c>
      <c r="H37" s="18">
        <v>3173</v>
      </c>
      <c r="I37" s="18">
        <v>2822</v>
      </c>
      <c r="J37" s="18">
        <v>4046</v>
      </c>
      <c r="K37" s="18">
        <v>3612</v>
      </c>
      <c r="L37" s="73">
        <f t="shared" si="2"/>
        <v>0.89273356401384085</v>
      </c>
    </row>
    <row r="38" spans="1:12">
      <c r="A38" s="18" t="s">
        <v>45</v>
      </c>
      <c r="B38" s="18">
        <v>392</v>
      </c>
      <c r="C38" s="18">
        <v>374</v>
      </c>
      <c r="D38" s="18">
        <v>399</v>
      </c>
      <c r="E38" s="18">
        <v>376</v>
      </c>
      <c r="F38" s="18">
        <v>400</v>
      </c>
      <c r="G38" s="18">
        <v>375</v>
      </c>
      <c r="H38" s="18">
        <v>407</v>
      </c>
      <c r="I38" s="18">
        <v>375</v>
      </c>
      <c r="J38" s="18">
        <v>416</v>
      </c>
      <c r="K38" s="18">
        <v>377</v>
      </c>
      <c r="L38" s="73">
        <f t="shared" si="2"/>
        <v>0.90625</v>
      </c>
    </row>
    <row r="39" spans="1:12">
      <c r="A39" s="18" t="s">
        <v>46</v>
      </c>
      <c r="B39" s="18">
        <v>2916</v>
      </c>
      <c r="C39" s="18">
        <v>2539</v>
      </c>
      <c r="D39" s="18">
        <v>3035</v>
      </c>
      <c r="E39" s="18">
        <v>2617</v>
      </c>
      <c r="F39" s="18">
        <v>3150</v>
      </c>
      <c r="G39" s="18">
        <v>2709</v>
      </c>
      <c r="H39" s="18">
        <v>3266</v>
      </c>
      <c r="I39" s="18">
        <v>2794</v>
      </c>
      <c r="J39" s="18">
        <v>3373</v>
      </c>
      <c r="K39" s="18">
        <v>2882</v>
      </c>
      <c r="L39" s="73">
        <f t="shared" si="2"/>
        <v>0.85443225615179363</v>
      </c>
    </row>
    <row r="40" spans="1:12">
      <c r="A40" s="18" t="s">
        <v>47</v>
      </c>
      <c r="B40" s="18">
        <v>32220</v>
      </c>
      <c r="C40" s="18">
        <v>25182</v>
      </c>
      <c r="D40" s="18">
        <v>33335</v>
      </c>
      <c r="E40" s="18">
        <v>25836</v>
      </c>
      <c r="F40" s="18">
        <v>34469</v>
      </c>
      <c r="G40" s="18">
        <v>26540</v>
      </c>
      <c r="H40" s="18">
        <v>35653</v>
      </c>
      <c r="I40" s="18">
        <v>27346</v>
      </c>
      <c r="J40" s="18">
        <v>36899</v>
      </c>
      <c r="K40" s="18">
        <v>28218</v>
      </c>
      <c r="L40" s="73">
        <f t="shared" si="2"/>
        <v>0.7647361717119705</v>
      </c>
    </row>
    <row r="41" spans="1:12">
      <c r="A41" s="18" t="s">
        <v>48</v>
      </c>
      <c r="B41" s="18">
        <v>738</v>
      </c>
      <c r="C41" s="18">
        <v>713</v>
      </c>
      <c r="D41" s="18">
        <v>759</v>
      </c>
      <c r="E41" s="18">
        <v>729</v>
      </c>
      <c r="F41" s="18">
        <v>791</v>
      </c>
      <c r="G41" s="18">
        <v>752</v>
      </c>
      <c r="H41" s="18">
        <v>814</v>
      </c>
      <c r="I41" s="18">
        <v>764</v>
      </c>
      <c r="J41" s="18">
        <v>837</v>
      </c>
      <c r="K41" s="18">
        <v>771</v>
      </c>
      <c r="L41" s="73">
        <f t="shared" si="2"/>
        <v>0.92114695340501795</v>
      </c>
    </row>
    <row r="42" spans="1:12">
      <c r="A42" s="18" t="s">
        <v>49</v>
      </c>
      <c r="B42" s="18">
        <v>2342</v>
      </c>
      <c r="C42" s="18">
        <v>2114</v>
      </c>
      <c r="D42" s="18">
        <v>2391</v>
      </c>
      <c r="E42" s="18">
        <v>2116</v>
      </c>
      <c r="F42" s="18">
        <v>2439</v>
      </c>
      <c r="G42" s="18">
        <v>2129</v>
      </c>
      <c r="H42" s="18">
        <v>2512</v>
      </c>
      <c r="I42" s="18">
        <v>2163</v>
      </c>
      <c r="J42" s="18">
        <v>2567</v>
      </c>
      <c r="K42" s="18">
        <v>2192</v>
      </c>
      <c r="L42" s="73">
        <f t="shared" si="2"/>
        <v>0.8539150759641605</v>
      </c>
    </row>
    <row r="43" spans="1:12">
      <c r="A43" s="48" t="s">
        <v>67</v>
      </c>
      <c r="B43" s="18">
        <v>265</v>
      </c>
      <c r="C43" s="18">
        <v>263</v>
      </c>
      <c r="D43" s="18">
        <v>286</v>
      </c>
      <c r="E43" s="18">
        <v>282</v>
      </c>
      <c r="F43" s="18">
        <v>304</v>
      </c>
      <c r="G43" s="18">
        <v>299</v>
      </c>
      <c r="H43" s="18">
        <v>315</v>
      </c>
      <c r="I43" s="18">
        <v>307</v>
      </c>
      <c r="J43" s="18">
        <v>322</v>
      </c>
      <c r="K43" s="18">
        <v>312</v>
      </c>
      <c r="L43" s="73">
        <f t="shared" si="2"/>
        <v>0.96894409937888204</v>
      </c>
    </row>
    <row r="44" spans="1:12">
      <c r="A44" s="18" t="s">
        <v>50</v>
      </c>
      <c r="B44" s="18">
        <v>11385</v>
      </c>
      <c r="C44" s="18">
        <v>7778</v>
      </c>
      <c r="D44" s="18">
        <v>11811</v>
      </c>
      <c r="E44" s="18">
        <v>8092</v>
      </c>
      <c r="F44" s="18">
        <v>12200</v>
      </c>
      <c r="G44" s="18">
        <v>8385</v>
      </c>
      <c r="H44" s="18">
        <v>12595</v>
      </c>
      <c r="I44" s="18">
        <v>8704</v>
      </c>
      <c r="J44" s="18">
        <v>12977</v>
      </c>
      <c r="K44" s="18">
        <v>9010</v>
      </c>
      <c r="L44" s="73">
        <f t="shared" si="2"/>
        <v>0.6943053093935424</v>
      </c>
    </row>
    <row r="45" spans="1:12">
      <c r="A45" s="18" t="s">
        <v>51</v>
      </c>
      <c r="B45" s="18">
        <v>5805</v>
      </c>
      <c r="C45" s="18">
        <v>2611</v>
      </c>
      <c r="D45" s="18">
        <v>5987</v>
      </c>
      <c r="E45" s="18">
        <v>2654</v>
      </c>
      <c r="F45" s="18">
        <v>6101</v>
      </c>
      <c r="G45" s="18">
        <v>2637</v>
      </c>
      <c r="H45" s="18">
        <v>6169</v>
      </c>
      <c r="I45" s="18">
        <v>2571</v>
      </c>
      <c r="J45" s="18">
        <v>6329</v>
      </c>
      <c r="K45" s="18">
        <v>2630</v>
      </c>
      <c r="L45" s="73">
        <f t="shared" si="2"/>
        <v>0.41554747985463736</v>
      </c>
    </row>
    <row r="46" spans="1:12">
      <c r="A46" s="18" t="s">
        <v>52</v>
      </c>
      <c r="B46" s="18">
        <v>9252</v>
      </c>
      <c r="C46" s="18">
        <v>5448</v>
      </c>
      <c r="D46" s="18">
        <v>9385</v>
      </c>
      <c r="E46" s="18">
        <v>5519</v>
      </c>
      <c r="F46" s="18">
        <v>9533</v>
      </c>
      <c r="G46" s="18">
        <v>5598</v>
      </c>
      <c r="H46" s="18">
        <v>9652</v>
      </c>
      <c r="I46" s="18">
        <v>5684</v>
      </c>
      <c r="J46" s="18">
        <v>9728</v>
      </c>
      <c r="K46" s="18">
        <v>5690</v>
      </c>
      <c r="L46" s="73">
        <f t="shared" si="2"/>
        <v>0.58490953947368418</v>
      </c>
    </row>
    <row r="47" spans="1:12">
      <c r="A47" s="48" t="s">
        <v>68</v>
      </c>
      <c r="B47" s="18">
        <v>2473</v>
      </c>
      <c r="C47" s="18">
        <v>2446</v>
      </c>
      <c r="D47" s="18">
        <v>2618</v>
      </c>
      <c r="E47" s="18">
        <v>2586</v>
      </c>
      <c r="F47" s="18">
        <v>2753</v>
      </c>
      <c r="G47" s="18">
        <v>2706</v>
      </c>
      <c r="H47" s="18">
        <v>2894</v>
      </c>
      <c r="I47" s="18">
        <v>2827</v>
      </c>
      <c r="J47" s="18">
        <v>3028</v>
      </c>
      <c r="K47" s="18">
        <v>2944</v>
      </c>
      <c r="L47" s="73">
        <f t="shared" si="2"/>
        <v>0.97225891677675036</v>
      </c>
    </row>
    <row r="48" spans="1:12">
      <c r="A48" s="18" t="s">
        <v>53</v>
      </c>
      <c r="B48" s="18">
        <v>332</v>
      </c>
      <c r="C48" s="18">
        <v>314</v>
      </c>
      <c r="D48" s="18">
        <v>350</v>
      </c>
      <c r="E48" s="18">
        <v>330</v>
      </c>
      <c r="F48" s="18">
        <v>369</v>
      </c>
      <c r="G48" s="18">
        <v>348</v>
      </c>
      <c r="H48" s="18">
        <v>383</v>
      </c>
      <c r="I48" s="18">
        <v>360</v>
      </c>
      <c r="J48" s="18">
        <v>395</v>
      </c>
      <c r="K48" s="18">
        <v>373</v>
      </c>
      <c r="L48" s="73">
        <f t="shared" si="2"/>
        <v>0.94430379746835447</v>
      </c>
    </row>
    <row r="49" spans="1:12">
      <c r="A49" s="18" t="s">
        <v>54</v>
      </c>
      <c r="B49" s="18">
        <v>188613</v>
      </c>
      <c r="C49" s="18">
        <v>124996</v>
      </c>
      <c r="D49" s="18">
        <v>191431</v>
      </c>
      <c r="E49" s="18">
        <v>125294</v>
      </c>
      <c r="F49" s="18">
        <v>194160</v>
      </c>
      <c r="G49" s="18">
        <v>125548</v>
      </c>
      <c r="H49" s="18">
        <v>196837</v>
      </c>
      <c r="I49" s="18">
        <v>126120</v>
      </c>
      <c r="J49" s="18">
        <v>199209</v>
      </c>
      <c r="K49" s="18">
        <v>126656</v>
      </c>
      <c r="L49" s="73">
        <f t="shared" si="2"/>
        <v>0.6357945675145199</v>
      </c>
    </row>
    <row r="50" spans="1:12">
      <c r="A50" s="18" t="s">
        <v>55</v>
      </c>
      <c r="B50" s="18">
        <v>6915</v>
      </c>
      <c r="C50" s="18">
        <v>5318</v>
      </c>
      <c r="D50" s="18">
        <v>6977</v>
      </c>
      <c r="E50" s="18">
        <v>5251</v>
      </c>
      <c r="F50" s="18">
        <v>7047</v>
      </c>
      <c r="G50" s="18">
        <v>5167</v>
      </c>
      <c r="H50" s="18">
        <v>7144</v>
      </c>
      <c r="I50" s="18">
        <v>5141</v>
      </c>
      <c r="J50" s="18">
        <v>7250</v>
      </c>
      <c r="K50" s="18">
        <v>5128</v>
      </c>
      <c r="L50" s="73">
        <f t="shared" si="2"/>
        <v>0.70731034482758626</v>
      </c>
    </row>
    <row r="51" spans="1:12">
      <c r="A51" s="18" t="s">
        <v>56</v>
      </c>
      <c r="B51" s="18">
        <v>9321</v>
      </c>
      <c r="C51" s="18">
        <v>6392</v>
      </c>
      <c r="D51" s="18">
        <v>9536</v>
      </c>
      <c r="E51" s="18">
        <v>6423</v>
      </c>
      <c r="F51" s="18">
        <v>9782</v>
      </c>
      <c r="G51" s="18">
        <v>6497</v>
      </c>
      <c r="H51" s="18">
        <v>10006</v>
      </c>
      <c r="I51" s="18">
        <v>6586</v>
      </c>
      <c r="J51" s="18">
        <v>10222</v>
      </c>
      <c r="K51" s="18">
        <v>6697</v>
      </c>
      <c r="L51" s="73">
        <f t="shared" si="2"/>
        <v>0.65515554685971433</v>
      </c>
    </row>
    <row r="52" spans="1:12">
      <c r="A52" s="18" t="s">
        <v>981</v>
      </c>
      <c r="B52" s="108" t="s">
        <v>980</v>
      </c>
      <c r="C52" s="108" t="s">
        <v>980</v>
      </c>
      <c r="D52" s="108" t="s">
        <v>980</v>
      </c>
      <c r="E52" s="108" t="s">
        <v>980</v>
      </c>
      <c r="F52" s="108" t="s">
        <v>980</v>
      </c>
      <c r="G52" s="108" t="s">
        <v>980</v>
      </c>
      <c r="H52" s="18">
        <v>41621</v>
      </c>
      <c r="I52" s="18">
        <v>40650</v>
      </c>
      <c r="J52" s="18">
        <v>93192</v>
      </c>
      <c r="K52" s="18">
        <v>91078</v>
      </c>
      <c r="L52" s="73">
        <f t="shared" si="2"/>
        <v>0.97731564941196669</v>
      </c>
    </row>
    <row r="53" spans="1:12" ht="15">
      <c r="A53" s="47" t="s">
        <v>28</v>
      </c>
      <c r="B53" s="49" t="s">
        <v>100</v>
      </c>
      <c r="C53" s="50" t="s">
        <v>939</v>
      </c>
      <c r="D53" s="50" t="s">
        <v>245</v>
      </c>
      <c r="E53" s="50" t="s">
        <v>940</v>
      </c>
      <c r="F53" s="50" t="s">
        <v>24</v>
      </c>
      <c r="G53" s="50" t="s">
        <v>936</v>
      </c>
      <c r="H53" s="50" t="s">
        <v>25</v>
      </c>
      <c r="I53" s="50" t="s">
        <v>935</v>
      </c>
      <c r="J53" s="50" t="s">
        <v>915</v>
      </c>
      <c r="K53" s="50" t="s">
        <v>934</v>
      </c>
      <c r="L53" s="72" t="s">
        <v>28</v>
      </c>
    </row>
    <row r="54" spans="1:12">
      <c r="A54" s="48" t="s">
        <v>41</v>
      </c>
      <c r="B54" s="18">
        <v>2020</v>
      </c>
      <c r="C54" s="18">
        <v>1648</v>
      </c>
      <c r="D54" s="18">
        <v>2117</v>
      </c>
      <c r="E54" s="18">
        <v>1738</v>
      </c>
      <c r="F54" s="18">
        <v>2202</v>
      </c>
      <c r="G54" s="18">
        <v>1810</v>
      </c>
      <c r="H54" s="18">
        <v>2259</v>
      </c>
      <c r="I54" s="18">
        <v>1865</v>
      </c>
      <c r="J54" s="18">
        <v>2328</v>
      </c>
      <c r="K54" s="18">
        <v>1918</v>
      </c>
      <c r="L54" s="73">
        <f>K54/J54</f>
        <v>0.82388316151202745</v>
      </c>
    </row>
    <row r="55" spans="1:12">
      <c r="A55" s="18" t="s">
        <v>42</v>
      </c>
      <c r="B55" s="18">
        <v>1066</v>
      </c>
      <c r="C55" s="18">
        <v>947</v>
      </c>
      <c r="D55" s="18">
        <v>1123</v>
      </c>
      <c r="E55" s="18">
        <v>996</v>
      </c>
      <c r="F55" s="18">
        <v>1180</v>
      </c>
      <c r="G55" s="18">
        <v>1042</v>
      </c>
      <c r="H55" s="18">
        <v>1220</v>
      </c>
      <c r="I55" s="18">
        <v>1081</v>
      </c>
      <c r="J55" s="18">
        <v>1273</v>
      </c>
      <c r="K55" s="18">
        <v>1131</v>
      </c>
      <c r="L55" s="73">
        <f t="shared" ref="L55:L76" si="3">K55/J55</f>
        <v>0.8884524744697565</v>
      </c>
    </row>
    <row r="56" spans="1:12">
      <c r="A56" s="48" t="s">
        <v>64</v>
      </c>
      <c r="B56" s="18">
        <v>247</v>
      </c>
      <c r="C56" s="18">
        <v>238</v>
      </c>
      <c r="D56" s="18">
        <v>266</v>
      </c>
      <c r="E56" s="18">
        <v>256</v>
      </c>
      <c r="F56" s="18">
        <v>284</v>
      </c>
      <c r="G56" s="18">
        <v>274</v>
      </c>
      <c r="H56" s="18">
        <v>300</v>
      </c>
      <c r="I56" s="18">
        <v>287</v>
      </c>
      <c r="J56" s="18">
        <v>328</v>
      </c>
      <c r="K56" s="18">
        <v>312</v>
      </c>
      <c r="L56" s="73">
        <f t="shared" si="3"/>
        <v>0.95121951219512191</v>
      </c>
    </row>
    <row r="57" spans="1:12">
      <c r="A57" s="18" t="s">
        <v>43</v>
      </c>
      <c r="B57" s="18">
        <v>70</v>
      </c>
      <c r="C57" s="18">
        <v>32</v>
      </c>
      <c r="D57" s="18">
        <v>72</v>
      </c>
      <c r="E57" s="18">
        <v>33</v>
      </c>
      <c r="F57" s="18">
        <v>72</v>
      </c>
      <c r="G57" s="18">
        <v>32</v>
      </c>
      <c r="H57" s="18">
        <v>76</v>
      </c>
      <c r="I57" s="18">
        <v>36</v>
      </c>
      <c r="J57" s="18">
        <v>77</v>
      </c>
      <c r="K57" s="18">
        <v>36</v>
      </c>
      <c r="L57" s="73">
        <f t="shared" si="3"/>
        <v>0.46753246753246752</v>
      </c>
    </row>
    <row r="58" spans="1:12">
      <c r="A58" s="18" t="s">
        <v>44</v>
      </c>
      <c r="B58" s="18">
        <v>1590</v>
      </c>
      <c r="C58" s="18">
        <v>1377</v>
      </c>
      <c r="D58" s="18">
        <v>1675</v>
      </c>
      <c r="E58" s="18">
        <v>1441</v>
      </c>
      <c r="F58" s="18">
        <v>1749</v>
      </c>
      <c r="G58" s="18">
        <v>1512</v>
      </c>
      <c r="H58" s="18">
        <v>1815</v>
      </c>
      <c r="I58" s="18">
        <v>1558</v>
      </c>
      <c r="J58" s="18">
        <v>1900</v>
      </c>
      <c r="K58" s="18">
        <v>1621</v>
      </c>
      <c r="L58" s="73">
        <f t="shared" si="3"/>
        <v>0.85315789473684212</v>
      </c>
    </row>
    <row r="59" spans="1:12">
      <c r="A59" s="48" t="s">
        <v>65</v>
      </c>
      <c r="B59" s="18">
        <v>145</v>
      </c>
      <c r="C59" s="18">
        <v>141</v>
      </c>
      <c r="D59" s="18">
        <v>159</v>
      </c>
      <c r="E59" s="18">
        <v>155</v>
      </c>
      <c r="F59" s="18">
        <v>174</v>
      </c>
      <c r="G59" s="18">
        <v>170</v>
      </c>
      <c r="H59" s="18">
        <v>184</v>
      </c>
      <c r="I59" s="18">
        <v>180</v>
      </c>
      <c r="J59" s="18">
        <v>195</v>
      </c>
      <c r="K59" s="18">
        <v>191</v>
      </c>
      <c r="L59" s="73">
        <f t="shared" si="3"/>
        <v>0.97948717948717945</v>
      </c>
    </row>
    <row r="60" spans="1:12">
      <c r="A60" s="48" t="s">
        <v>86</v>
      </c>
      <c r="B60" s="18">
        <v>5628</v>
      </c>
      <c r="C60" s="18">
        <v>4758</v>
      </c>
      <c r="D60" s="18">
        <v>5826</v>
      </c>
      <c r="E60" s="18">
        <v>4876</v>
      </c>
      <c r="F60" s="18">
        <v>6040</v>
      </c>
      <c r="G60" s="18">
        <v>4993</v>
      </c>
      <c r="H60" s="18">
        <v>6251</v>
      </c>
      <c r="I60" s="18">
        <v>5108</v>
      </c>
      <c r="J60" s="18">
        <v>6454</v>
      </c>
      <c r="K60" s="18">
        <v>5209</v>
      </c>
      <c r="L60" s="73">
        <f t="shared" si="3"/>
        <v>0.80709637434149362</v>
      </c>
    </row>
    <row r="61" spans="1:12">
      <c r="A61" s="48" t="s">
        <v>66</v>
      </c>
      <c r="B61" s="18">
        <v>153</v>
      </c>
      <c r="C61" s="18">
        <v>140</v>
      </c>
      <c r="D61" s="18">
        <v>199</v>
      </c>
      <c r="E61" s="18">
        <v>184</v>
      </c>
      <c r="F61" s="18">
        <v>262</v>
      </c>
      <c r="G61" s="18">
        <v>243</v>
      </c>
      <c r="H61" s="18">
        <v>349</v>
      </c>
      <c r="I61" s="18">
        <v>324</v>
      </c>
      <c r="J61" s="18">
        <v>458</v>
      </c>
      <c r="K61" s="18">
        <v>428</v>
      </c>
      <c r="L61" s="73">
        <f t="shared" si="3"/>
        <v>0.93449781659388642</v>
      </c>
    </row>
    <row r="62" spans="1:12">
      <c r="A62" s="18" t="s">
        <v>45</v>
      </c>
      <c r="B62" s="18">
        <v>654</v>
      </c>
      <c r="C62" s="18">
        <v>577</v>
      </c>
      <c r="D62" s="18">
        <v>673</v>
      </c>
      <c r="E62" s="18">
        <v>588</v>
      </c>
      <c r="F62" s="18">
        <v>690</v>
      </c>
      <c r="G62" s="18">
        <v>596</v>
      </c>
      <c r="H62" s="18">
        <v>705</v>
      </c>
      <c r="I62" s="18">
        <v>597</v>
      </c>
      <c r="J62" s="18">
        <v>715</v>
      </c>
      <c r="K62" s="18">
        <v>600</v>
      </c>
      <c r="L62" s="73">
        <f t="shared" si="3"/>
        <v>0.83916083916083917</v>
      </c>
    </row>
    <row r="63" spans="1:12">
      <c r="A63" s="18" t="s">
        <v>46</v>
      </c>
      <c r="B63" s="18">
        <v>212</v>
      </c>
      <c r="C63" s="18">
        <v>178</v>
      </c>
      <c r="D63" s="18">
        <v>219</v>
      </c>
      <c r="E63" s="18">
        <v>184</v>
      </c>
      <c r="F63" s="18">
        <v>226</v>
      </c>
      <c r="G63" s="18">
        <v>191</v>
      </c>
      <c r="H63" s="18">
        <v>234</v>
      </c>
      <c r="I63" s="18">
        <v>194</v>
      </c>
      <c r="J63" s="18">
        <v>237</v>
      </c>
      <c r="K63" s="18">
        <v>198</v>
      </c>
      <c r="L63" s="73">
        <f t="shared" si="3"/>
        <v>0.83544303797468356</v>
      </c>
    </row>
    <row r="64" spans="1:12">
      <c r="A64" s="18" t="s">
        <v>47</v>
      </c>
      <c r="B64" s="18">
        <v>40826</v>
      </c>
      <c r="C64" s="18">
        <v>25703</v>
      </c>
      <c r="D64" s="18">
        <v>41531</v>
      </c>
      <c r="E64" s="18">
        <v>25919</v>
      </c>
      <c r="F64" s="18">
        <v>42203</v>
      </c>
      <c r="G64" s="18">
        <v>26082</v>
      </c>
      <c r="H64" s="18">
        <v>42852</v>
      </c>
      <c r="I64" s="18">
        <v>26372</v>
      </c>
      <c r="J64" s="18">
        <v>43505</v>
      </c>
      <c r="K64" s="18">
        <v>26680</v>
      </c>
      <c r="L64" s="73">
        <f t="shared" si="3"/>
        <v>0.61326284335133896</v>
      </c>
    </row>
    <row r="65" spans="1:12">
      <c r="A65" s="18" t="s">
        <v>48</v>
      </c>
      <c r="B65" s="18">
        <v>900</v>
      </c>
      <c r="C65" s="18">
        <v>793</v>
      </c>
      <c r="D65" s="18">
        <v>928</v>
      </c>
      <c r="E65" s="18">
        <v>812</v>
      </c>
      <c r="F65" s="18">
        <v>970</v>
      </c>
      <c r="G65" s="18">
        <v>832</v>
      </c>
      <c r="H65" s="18">
        <v>994</v>
      </c>
      <c r="I65" s="18">
        <v>843</v>
      </c>
      <c r="J65" s="18">
        <v>1030</v>
      </c>
      <c r="K65" s="18">
        <v>863</v>
      </c>
      <c r="L65" s="73">
        <f t="shared" si="3"/>
        <v>0.8378640776699029</v>
      </c>
    </row>
    <row r="66" spans="1:12">
      <c r="A66" s="18" t="s">
        <v>49</v>
      </c>
      <c r="B66" s="18">
        <v>1794</v>
      </c>
      <c r="C66" s="18">
        <v>752</v>
      </c>
      <c r="D66" s="18">
        <v>1784</v>
      </c>
      <c r="E66" s="18">
        <v>731</v>
      </c>
      <c r="F66" s="18">
        <v>1785</v>
      </c>
      <c r="G66" s="18">
        <v>711</v>
      </c>
      <c r="H66" s="18">
        <v>1773</v>
      </c>
      <c r="I66" s="18">
        <v>685</v>
      </c>
      <c r="J66" s="18">
        <v>1773</v>
      </c>
      <c r="K66" s="18">
        <v>682</v>
      </c>
      <c r="L66" s="73">
        <f t="shared" si="3"/>
        <v>0.38465877044557245</v>
      </c>
    </row>
    <row r="67" spans="1:12">
      <c r="A67" s="48" t="s">
        <v>67</v>
      </c>
      <c r="B67" s="18">
        <v>371</v>
      </c>
      <c r="C67" s="18">
        <v>279</v>
      </c>
      <c r="D67" s="18">
        <v>377</v>
      </c>
      <c r="E67" s="18">
        <v>275</v>
      </c>
      <c r="F67" s="18">
        <v>383</v>
      </c>
      <c r="G67" s="18">
        <v>269</v>
      </c>
      <c r="H67" s="18">
        <v>389</v>
      </c>
      <c r="I67" s="18">
        <v>255</v>
      </c>
      <c r="J67" s="18">
        <v>390</v>
      </c>
      <c r="K67" s="18">
        <v>249</v>
      </c>
      <c r="L67" s="73">
        <f t="shared" si="3"/>
        <v>0.63846153846153841</v>
      </c>
    </row>
    <row r="68" spans="1:12">
      <c r="A68" s="18" t="s">
        <v>50</v>
      </c>
      <c r="B68" s="18">
        <v>4637</v>
      </c>
      <c r="C68" s="18">
        <v>3021</v>
      </c>
      <c r="D68" s="18">
        <v>4779</v>
      </c>
      <c r="E68" s="18">
        <v>3128</v>
      </c>
      <c r="F68" s="18">
        <v>4940</v>
      </c>
      <c r="G68" s="18">
        <v>3250</v>
      </c>
      <c r="H68" s="18">
        <v>5100</v>
      </c>
      <c r="I68" s="18">
        <v>3399</v>
      </c>
      <c r="J68" s="18">
        <v>5230</v>
      </c>
      <c r="K68" s="18">
        <v>3504</v>
      </c>
      <c r="L68" s="73">
        <f t="shared" si="3"/>
        <v>0.66998087954110896</v>
      </c>
    </row>
    <row r="69" spans="1:12">
      <c r="A69" s="18" t="s">
        <v>51</v>
      </c>
      <c r="B69" s="18">
        <v>1861</v>
      </c>
      <c r="C69" s="18">
        <v>761</v>
      </c>
      <c r="D69" s="18">
        <v>1894</v>
      </c>
      <c r="E69" s="18">
        <v>755</v>
      </c>
      <c r="F69" s="18">
        <v>1914</v>
      </c>
      <c r="G69" s="18">
        <v>745</v>
      </c>
      <c r="H69" s="18">
        <v>1927</v>
      </c>
      <c r="I69" s="18">
        <v>736</v>
      </c>
      <c r="J69" s="18">
        <v>1947</v>
      </c>
      <c r="K69" s="18">
        <v>734</v>
      </c>
      <c r="L69" s="73">
        <f t="shared" si="3"/>
        <v>0.37699024139702103</v>
      </c>
    </row>
    <row r="70" spans="1:12">
      <c r="A70" s="18" t="s">
        <v>52</v>
      </c>
      <c r="B70" s="18">
        <v>512</v>
      </c>
      <c r="C70" s="18">
        <v>449</v>
      </c>
      <c r="D70" s="18">
        <v>550</v>
      </c>
      <c r="E70" s="18">
        <v>481</v>
      </c>
      <c r="F70" s="18">
        <v>592</v>
      </c>
      <c r="G70" s="18">
        <v>515</v>
      </c>
      <c r="H70" s="18">
        <v>618</v>
      </c>
      <c r="I70" s="18">
        <v>538</v>
      </c>
      <c r="J70" s="18">
        <v>646</v>
      </c>
      <c r="K70" s="18">
        <v>561</v>
      </c>
      <c r="L70" s="73">
        <f t="shared" si="3"/>
        <v>0.86842105263157898</v>
      </c>
    </row>
    <row r="71" spans="1:12">
      <c r="A71" s="48" t="s">
        <v>68</v>
      </c>
      <c r="B71" s="18">
        <v>703</v>
      </c>
      <c r="C71" s="18">
        <v>701</v>
      </c>
      <c r="D71" s="18">
        <v>736</v>
      </c>
      <c r="E71" s="18">
        <v>729</v>
      </c>
      <c r="F71" s="18">
        <v>779</v>
      </c>
      <c r="G71" s="18">
        <v>768</v>
      </c>
      <c r="H71" s="18">
        <v>840</v>
      </c>
      <c r="I71" s="18">
        <v>824</v>
      </c>
      <c r="J71" s="18">
        <v>904</v>
      </c>
      <c r="K71" s="18">
        <v>881</v>
      </c>
      <c r="L71" s="73">
        <f t="shared" si="3"/>
        <v>0.97455752212389379</v>
      </c>
    </row>
    <row r="72" spans="1:12">
      <c r="A72" s="18" t="s">
        <v>53</v>
      </c>
      <c r="B72" s="18">
        <v>451</v>
      </c>
      <c r="C72" s="18">
        <v>368</v>
      </c>
      <c r="D72" s="18">
        <v>460</v>
      </c>
      <c r="E72" s="18">
        <v>378</v>
      </c>
      <c r="F72" s="18">
        <v>479</v>
      </c>
      <c r="G72" s="18">
        <v>392</v>
      </c>
      <c r="H72" s="18">
        <v>489</v>
      </c>
      <c r="I72" s="18">
        <v>396</v>
      </c>
      <c r="J72" s="18">
        <v>495</v>
      </c>
      <c r="K72" s="18">
        <v>403</v>
      </c>
      <c r="L72" s="73">
        <f t="shared" si="3"/>
        <v>0.81414141414141417</v>
      </c>
    </row>
    <row r="73" spans="1:12">
      <c r="A73" s="18" t="s">
        <v>54</v>
      </c>
      <c r="B73" s="18">
        <v>21603</v>
      </c>
      <c r="C73" s="18">
        <v>17088</v>
      </c>
      <c r="D73" s="18">
        <v>22120</v>
      </c>
      <c r="E73" s="18">
        <v>17245</v>
      </c>
      <c r="F73" s="18">
        <v>22618</v>
      </c>
      <c r="G73" s="18">
        <v>17424</v>
      </c>
      <c r="H73" s="18">
        <v>23111</v>
      </c>
      <c r="I73" s="18">
        <v>17630</v>
      </c>
      <c r="J73" s="18">
        <v>23620</v>
      </c>
      <c r="K73" s="18">
        <v>17864</v>
      </c>
      <c r="L73" s="73">
        <f t="shared" si="3"/>
        <v>0.75630821337849286</v>
      </c>
    </row>
    <row r="74" spans="1:12">
      <c r="A74" s="18" t="s">
        <v>55</v>
      </c>
      <c r="B74" s="18">
        <v>297</v>
      </c>
      <c r="C74" s="18">
        <v>288</v>
      </c>
      <c r="D74" s="18">
        <v>308</v>
      </c>
      <c r="E74" s="18">
        <v>299</v>
      </c>
      <c r="F74" s="18">
        <v>318</v>
      </c>
      <c r="G74" s="18">
        <v>306</v>
      </c>
      <c r="H74" s="18">
        <v>336</v>
      </c>
      <c r="I74" s="18">
        <v>320</v>
      </c>
      <c r="J74" s="18">
        <v>358</v>
      </c>
      <c r="K74" s="18">
        <v>342</v>
      </c>
      <c r="L74" s="73">
        <f t="shared" si="3"/>
        <v>0.95530726256983245</v>
      </c>
    </row>
    <row r="75" spans="1:12">
      <c r="A75" s="18" t="s">
        <v>56</v>
      </c>
      <c r="B75" s="18">
        <v>9016</v>
      </c>
      <c r="C75" s="18">
        <v>4652</v>
      </c>
      <c r="D75" s="18">
        <v>8992</v>
      </c>
      <c r="E75" s="18">
        <v>4550</v>
      </c>
      <c r="F75" s="18">
        <v>9005</v>
      </c>
      <c r="G75" s="18">
        <v>4470</v>
      </c>
      <c r="H75" s="18">
        <v>9021</v>
      </c>
      <c r="I75" s="18">
        <v>4423</v>
      </c>
      <c r="J75" s="18">
        <v>9079</v>
      </c>
      <c r="K75" s="18">
        <v>4426</v>
      </c>
      <c r="L75" s="73">
        <v>0.48749862319638726</v>
      </c>
    </row>
    <row r="76" spans="1:12">
      <c r="A76" s="18" t="s">
        <v>981</v>
      </c>
      <c r="B76" s="108" t="s">
        <v>980</v>
      </c>
      <c r="C76" s="108" t="s">
        <v>980</v>
      </c>
      <c r="D76" s="108" t="s">
        <v>980</v>
      </c>
      <c r="E76" s="108" t="s">
        <v>980</v>
      </c>
      <c r="F76" s="108" t="s">
        <v>980</v>
      </c>
      <c r="G76" s="108" t="s">
        <v>980</v>
      </c>
      <c r="H76" s="18">
        <v>5994</v>
      </c>
      <c r="I76" s="18">
        <v>5914</v>
      </c>
      <c r="J76" s="18">
        <v>14243</v>
      </c>
      <c r="K76" s="18">
        <v>14043</v>
      </c>
      <c r="L76" s="73">
        <f t="shared" si="3"/>
        <v>0.98595801446324516</v>
      </c>
    </row>
    <row r="77" spans="1:12">
      <c r="A77" s="24" t="s">
        <v>30</v>
      </c>
    </row>
    <row r="78" spans="1:12">
      <c r="A78" s="24" t="s">
        <v>61</v>
      </c>
    </row>
    <row r="79" spans="1:12">
      <c r="A79" s="24" t="s">
        <v>62</v>
      </c>
    </row>
    <row r="80" spans="1:12">
      <c r="A80" s="24" t="s">
        <v>59</v>
      </c>
    </row>
    <row r="81" spans="1:1">
      <c r="A81" s="24" t="s">
        <v>87</v>
      </c>
    </row>
    <row r="82" spans="1:1">
      <c r="A82" s="24" t="s">
        <v>60</v>
      </c>
    </row>
    <row r="83" spans="1:1">
      <c r="A83" s="134" t="s">
        <v>1007</v>
      </c>
    </row>
  </sheetData>
  <sortState xmlns:xlrd2="http://schemas.microsoft.com/office/spreadsheetml/2017/richdata2" ref="V6:Z28">
    <sortCondition ref="Y6:Y28"/>
  </sortState>
  <pageMargins left="0.7" right="0.7" top="0.75" bottom="0.75" header="0.3" footer="0.3"/>
  <pageSetup paperSize="9"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158D5-13BA-42B2-9147-02059BFD2877}">
  <dimension ref="A1:L83"/>
  <sheetViews>
    <sheetView zoomScaleNormal="100" workbookViewId="0"/>
  </sheetViews>
  <sheetFormatPr defaultColWidth="9.33203125" defaultRowHeight="13.5"/>
  <cols>
    <col min="1" max="1" width="40.6640625" style="16" customWidth="1"/>
    <col min="2" max="2" width="7.83203125" style="16" bestFit="1" customWidth="1"/>
    <col min="3" max="3" width="33.6640625" style="16" bestFit="1" customWidth="1"/>
    <col min="4" max="4" width="6.83203125" style="16" bestFit="1" customWidth="1"/>
    <col min="5" max="5" width="7.83203125" style="16" bestFit="1" customWidth="1"/>
    <col min="6" max="6" width="10.33203125" style="16" bestFit="1" customWidth="1"/>
    <col min="7" max="7" width="11.5" style="16" bestFit="1" customWidth="1"/>
    <col min="8" max="8" width="7.33203125" style="16" bestFit="1" customWidth="1"/>
    <col min="9" max="9" width="12.5" style="16" bestFit="1" customWidth="1"/>
    <col min="10" max="10" width="9.83203125" style="16" bestFit="1" customWidth="1"/>
    <col min="11" max="16384" width="9.33203125" style="16"/>
  </cols>
  <sheetData>
    <row r="1" spans="1:12">
      <c r="A1" s="44" t="s">
        <v>897</v>
      </c>
    </row>
    <row r="2" spans="1:12" ht="17.25" customHeight="1">
      <c r="A2" s="17" t="s">
        <v>916</v>
      </c>
      <c r="B2" s="17"/>
      <c r="C2" s="17"/>
      <c r="D2" s="17"/>
      <c r="E2" s="17"/>
      <c r="F2" s="17"/>
      <c r="G2" s="17"/>
      <c r="H2" s="17"/>
      <c r="I2" s="17"/>
      <c r="J2" s="17"/>
    </row>
    <row r="3" spans="1:12" ht="17.25" customHeight="1">
      <c r="A3" s="45" t="s">
        <v>1045</v>
      </c>
      <c r="B3" s="46"/>
      <c r="C3" s="46"/>
      <c r="D3" s="46"/>
      <c r="E3" s="46"/>
      <c r="F3" s="46"/>
      <c r="G3" s="46"/>
      <c r="H3" s="46"/>
      <c r="I3" s="46"/>
      <c r="J3" s="46"/>
    </row>
    <row r="4" spans="1:12" ht="15">
      <c r="A4" s="23" t="s">
        <v>29</v>
      </c>
      <c r="B4" s="23" t="s">
        <v>32</v>
      </c>
      <c r="C4" s="1" t="s">
        <v>33</v>
      </c>
      <c r="D4" s="1" t="s">
        <v>34</v>
      </c>
      <c r="E4" s="1" t="s">
        <v>35</v>
      </c>
      <c r="F4" s="1" t="s">
        <v>36</v>
      </c>
      <c r="G4" s="1" t="s">
        <v>37</v>
      </c>
      <c r="H4" s="1" t="s">
        <v>38</v>
      </c>
      <c r="I4" s="1" t="s">
        <v>39</v>
      </c>
      <c r="J4" s="1" t="s">
        <v>69</v>
      </c>
    </row>
    <row r="5" spans="1:12" ht="15">
      <c r="A5" s="47" t="s">
        <v>26</v>
      </c>
      <c r="B5" s="51" t="s">
        <v>32</v>
      </c>
      <c r="C5" s="51" t="s">
        <v>33</v>
      </c>
      <c r="D5" s="51" t="s">
        <v>34</v>
      </c>
      <c r="E5" s="51" t="s">
        <v>35</v>
      </c>
      <c r="F5" s="51" t="s">
        <v>36</v>
      </c>
      <c r="G5" s="51" t="s">
        <v>37</v>
      </c>
      <c r="H5" s="51" t="s">
        <v>38</v>
      </c>
      <c r="I5" s="51" t="s">
        <v>39</v>
      </c>
      <c r="J5" s="51" t="s">
        <v>40</v>
      </c>
      <c r="L5" s="16" t="s">
        <v>26</v>
      </c>
    </row>
    <row r="6" spans="1:12">
      <c r="A6" s="48" t="s">
        <v>41</v>
      </c>
      <c r="B6" s="18">
        <v>224</v>
      </c>
      <c r="C6" s="18">
        <v>19</v>
      </c>
      <c r="D6" s="18">
        <v>4</v>
      </c>
      <c r="E6" s="18">
        <v>0</v>
      </c>
      <c r="F6" s="18">
        <v>1</v>
      </c>
      <c r="G6" s="18">
        <v>2</v>
      </c>
      <c r="H6" s="18">
        <v>2</v>
      </c>
      <c r="I6" s="18">
        <v>112</v>
      </c>
      <c r="J6" s="18">
        <v>355</v>
      </c>
      <c r="L6" s="16">
        <f>Tabell103[[#This Row],[Sverige]]/Tabell103[[#This Row],[Totalt **]]</f>
        <v>0.63098591549295779</v>
      </c>
    </row>
    <row r="7" spans="1:12">
      <c r="A7" s="18" t="s">
        <v>42</v>
      </c>
      <c r="B7" s="18">
        <v>407</v>
      </c>
      <c r="C7" s="18">
        <v>12</v>
      </c>
      <c r="D7" s="18">
        <v>0</v>
      </c>
      <c r="E7" s="18">
        <v>2</v>
      </c>
      <c r="F7" s="18">
        <v>4</v>
      </c>
      <c r="G7" s="18">
        <v>0</v>
      </c>
      <c r="H7" s="18">
        <v>1</v>
      </c>
      <c r="I7" s="18">
        <v>0</v>
      </c>
      <c r="J7" s="18">
        <v>419</v>
      </c>
      <c r="L7" s="16">
        <f>Tabell103[[#This Row],[Sverige]]/Tabell103[[#This Row],[Totalt **]]</f>
        <v>0.97136038186157514</v>
      </c>
    </row>
    <row r="8" spans="1:12">
      <c r="A8" s="48" t="s">
        <v>70</v>
      </c>
      <c r="B8" s="18">
        <v>68</v>
      </c>
      <c r="C8" s="18">
        <v>2</v>
      </c>
      <c r="D8" s="18">
        <v>1</v>
      </c>
      <c r="E8" s="18">
        <v>0</v>
      </c>
      <c r="F8" s="18">
        <v>0</v>
      </c>
      <c r="G8" s="18">
        <v>0</v>
      </c>
      <c r="H8" s="18">
        <v>0</v>
      </c>
      <c r="I8" s="18">
        <v>0</v>
      </c>
      <c r="J8" s="18">
        <v>70</v>
      </c>
      <c r="L8" s="16">
        <f>Tabell103[[#This Row],[Sverige]]/Tabell103[[#This Row],[Totalt **]]</f>
        <v>0.97142857142857142</v>
      </c>
    </row>
    <row r="9" spans="1:12">
      <c r="A9" s="48" t="s">
        <v>43</v>
      </c>
      <c r="B9" s="18">
        <v>365</v>
      </c>
      <c r="C9" s="18">
        <v>15</v>
      </c>
      <c r="D9" s="18">
        <v>1</v>
      </c>
      <c r="E9" s="18">
        <v>5</v>
      </c>
      <c r="F9" s="18">
        <v>1</v>
      </c>
      <c r="G9" s="18">
        <v>0</v>
      </c>
      <c r="H9" s="18">
        <v>1</v>
      </c>
      <c r="I9" s="18">
        <v>15</v>
      </c>
      <c r="J9" s="18">
        <v>395</v>
      </c>
      <c r="L9" s="16">
        <f>Tabell103[[#This Row],[Sverige]]/Tabell103[[#This Row],[Totalt **]]</f>
        <v>0.92405063291139244</v>
      </c>
    </row>
    <row r="10" spans="1:12">
      <c r="A10" s="48" t="s">
        <v>71</v>
      </c>
      <c r="B10" s="18">
        <v>360</v>
      </c>
      <c r="C10" s="18">
        <v>7</v>
      </c>
      <c r="D10" s="18">
        <v>0</v>
      </c>
      <c r="E10" s="18">
        <v>0</v>
      </c>
      <c r="F10" s="18">
        <v>0</v>
      </c>
      <c r="G10" s="18">
        <v>0</v>
      </c>
      <c r="H10" s="18">
        <v>0</v>
      </c>
      <c r="I10" s="18">
        <v>25</v>
      </c>
      <c r="J10" s="18">
        <v>392</v>
      </c>
      <c r="L10" s="16">
        <f>Tabell103[[#This Row],[Sverige]]/Tabell103[[#This Row],[Totalt **]]</f>
        <v>0.91836734693877553</v>
      </c>
    </row>
    <row r="11" spans="1:12">
      <c r="A11" s="48" t="s">
        <v>72</v>
      </c>
      <c r="B11" s="18">
        <v>95</v>
      </c>
      <c r="C11" s="18">
        <v>7</v>
      </c>
      <c r="D11" s="18">
        <v>3</v>
      </c>
      <c r="E11" s="18">
        <v>0</v>
      </c>
      <c r="F11" s="18">
        <v>0</v>
      </c>
      <c r="G11" s="18">
        <v>0</v>
      </c>
      <c r="H11" s="18">
        <v>1</v>
      </c>
      <c r="I11" s="18">
        <v>3</v>
      </c>
      <c r="J11" s="18">
        <v>105</v>
      </c>
      <c r="L11" s="16">
        <f>Tabell103[[#This Row],[Sverige]]/Tabell103[[#This Row],[Totalt **]]</f>
        <v>0.90476190476190477</v>
      </c>
    </row>
    <row r="12" spans="1:12">
      <c r="A12" s="48" t="s">
        <v>85</v>
      </c>
      <c r="B12" s="18">
        <v>615</v>
      </c>
      <c r="C12" s="18">
        <v>41</v>
      </c>
      <c r="D12" s="18">
        <v>3</v>
      </c>
      <c r="E12" s="18">
        <v>2</v>
      </c>
      <c r="F12" s="18">
        <v>9</v>
      </c>
      <c r="G12" s="18">
        <v>0</v>
      </c>
      <c r="H12" s="18">
        <v>1</v>
      </c>
      <c r="I12" s="18">
        <v>10</v>
      </c>
      <c r="J12" s="18">
        <v>666</v>
      </c>
      <c r="L12" s="16">
        <f>Tabell103[[#This Row],[Sverige]]/Tabell103[[#This Row],[Totalt **]]</f>
        <v>0.92342342342342343</v>
      </c>
    </row>
    <row r="13" spans="1:12">
      <c r="A13" s="48" t="s">
        <v>73</v>
      </c>
      <c r="B13" s="18">
        <v>979</v>
      </c>
      <c r="C13" s="18">
        <v>9</v>
      </c>
      <c r="D13" s="18">
        <v>0</v>
      </c>
      <c r="E13" s="18">
        <v>5</v>
      </c>
      <c r="F13" s="18">
        <v>0</v>
      </c>
      <c r="G13" s="18">
        <v>0</v>
      </c>
      <c r="H13" s="18">
        <v>3</v>
      </c>
      <c r="I13" s="18">
        <v>1</v>
      </c>
      <c r="J13" s="18">
        <v>989</v>
      </c>
      <c r="L13" s="16">
        <f>Tabell103[[#This Row],[Sverige]]/Tabell103[[#This Row],[Totalt **]]</f>
        <v>0.98988877654196161</v>
      </c>
    </row>
    <row r="14" spans="1:12">
      <c r="A14" s="18" t="s">
        <v>45</v>
      </c>
      <c r="B14" s="18">
        <v>21</v>
      </c>
      <c r="C14" s="18">
        <v>1</v>
      </c>
      <c r="D14" s="18">
        <v>0</v>
      </c>
      <c r="E14" s="18">
        <v>0</v>
      </c>
      <c r="F14" s="18">
        <v>0</v>
      </c>
      <c r="G14" s="18">
        <v>0</v>
      </c>
      <c r="H14" s="18">
        <v>0</v>
      </c>
      <c r="I14" s="18">
        <v>0</v>
      </c>
      <c r="J14" s="18">
        <v>22</v>
      </c>
      <c r="L14" s="16">
        <f>Tabell103[[#This Row],[Sverige]]/Tabell103[[#This Row],[Totalt **]]</f>
        <v>0.95454545454545459</v>
      </c>
    </row>
    <row r="15" spans="1:12">
      <c r="A15" s="18" t="s">
        <v>46</v>
      </c>
      <c r="B15" s="18">
        <v>118</v>
      </c>
      <c r="C15" s="18">
        <v>3</v>
      </c>
      <c r="D15" s="18">
        <v>0</v>
      </c>
      <c r="E15" s="18">
        <v>0</v>
      </c>
      <c r="F15" s="18">
        <v>0</v>
      </c>
      <c r="G15" s="18">
        <v>0</v>
      </c>
      <c r="H15" s="18">
        <v>0</v>
      </c>
      <c r="I15" s="18">
        <v>0</v>
      </c>
      <c r="J15" s="18">
        <v>121</v>
      </c>
      <c r="L15" s="16">
        <f>Tabell103[[#This Row],[Sverige]]/Tabell103[[#This Row],[Totalt **]]</f>
        <v>0.97520661157024791</v>
      </c>
    </row>
    <row r="16" spans="1:12">
      <c r="A16" s="18" t="s">
        <v>47</v>
      </c>
      <c r="B16" s="18">
        <v>1508</v>
      </c>
      <c r="C16" s="18">
        <v>674</v>
      </c>
      <c r="D16" s="18">
        <v>141</v>
      </c>
      <c r="E16" s="18">
        <v>17</v>
      </c>
      <c r="F16" s="18">
        <v>59</v>
      </c>
      <c r="G16" s="18">
        <v>55</v>
      </c>
      <c r="H16" s="18">
        <v>13</v>
      </c>
      <c r="I16" s="18">
        <v>202</v>
      </c>
      <c r="J16" s="18">
        <v>2384</v>
      </c>
      <c r="L16" s="16">
        <f>Tabell103[[#This Row],[Sverige]]/Tabell103[[#This Row],[Totalt **]]</f>
        <v>0.6325503355704698</v>
      </c>
    </row>
    <row r="17" spans="1:12">
      <c r="A17" s="18" t="s">
        <v>48</v>
      </c>
      <c r="B17" s="18">
        <v>67</v>
      </c>
      <c r="C17" s="18">
        <v>0</v>
      </c>
      <c r="D17" s="18">
        <v>0</v>
      </c>
      <c r="E17" s="18">
        <v>0</v>
      </c>
      <c r="F17" s="18">
        <v>0</v>
      </c>
      <c r="G17" s="18">
        <v>0</v>
      </c>
      <c r="H17" s="18">
        <v>0</v>
      </c>
      <c r="I17" s="18">
        <v>0</v>
      </c>
      <c r="J17" s="18">
        <v>67</v>
      </c>
      <c r="L17" s="16">
        <f>Tabell103[[#This Row],[Sverige]]/Tabell103[[#This Row],[Totalt **]]</f>
        <v>1</v>
      </c>
    </row>
    <row r="18" spans="1:12">
      <c r="A18" s="18" t="s">
        <v>49</v>
      </c>
      <c r="B18" s="18">
        <v>69</v>
      </c>
      <c r="C18" s="18">
        <v>11</v>
      </c>
      <c r="D18" s="18">
        <v>0</v>
      </c>
      <c r="E18" s="18">
        <v>0</v>
      </c>
      <c r="F18" s="18">
        <v>6</v>
      </c>
      <c r="G18" s="18">
        <v>0</v>
      </c>
      <c r="H18" s="18">
        <v>4</v>
      </c>
      <c r="I18" s="18">
        <v>1</v>
      </c>
      <c r="J18" s="18">
        <v>81</v>
      </c>
      <c r="L18" s="16">
        <f>Tabell103[[#This Row],[Sverige]]/Tabell103[[#This Row],[Totalt **]]</f>
        <v>0.85185185185185186</v>
      </c>
    </row>
    <row r="19" spans="1:12">
      <c r="A19" s="48" t="s">
        <v>74</v>
      </c>
      <c r="B19" s="18">
        <v>2</v>
      </c>
      <c r="C19" s="18">
        <v>7</v>
      </c>
      <c r="D19" s="18">
        <v>0</v>
      </c>
      <c r="E19" s="18">
        <v>0</v>
      </c>
      <c r="F19" s="18">
        <v>0</v>
      </c>
      <c r="G19" s="18">
        <v>0</v>
      </c>
      <c r="H19" s="18">
        <v>0</v>
      </c>
      <c r="I19" s="18">
        <v>0</v>
      </c>
      <c r="J19" s="18">
        <v>9</v>
      </c>
      <c r="L19" s="16">
        <f>Tabell103[[#This Row],[Sverige]]/Tabell103[[#This Row],[Totalt **]]</f>
        <v>0.22222222222222221</v>
      </c>
    </row>
    <row r="20" spans="1:12">
      <c r="A20" s="18" t="s">
        <v>50</v>
      </c>
      <c r="B20" s="18">
        <v>579</v>
      </c>
      <c r="C20" s="18">
        <v>41</v>
      </c>
      <c r="D20" s="18">
        <v>11</v>
      </c>
      <c r="E20" s="18">
        <v>2</v>
      </c>
      <c r="F20" s="18">
        <v>1</v>
      </c>
      <c r="G20" s="18">
        <v>3</v>
      </c>
      <c r="H20" s="18">
        <v>3</v>
      </c>
      <c r="I20" s="18">
        <v>17</v>
      </c>
      <c r="J20" s="18">
        <v>637</v>
      </c>
      <c r="L20" s="16">
        <f>Tabell103[[#This Row],[Sverige]]/Tabell103[[#This Row],[Totalt **]]</f>
        <v>0.90894819466248034</v>
      </c>
    </row>
    <row r="21" spans="1:12">
      <c r="A21" s="18" t="s">
        <v>51</v>
      </c>
      <c r="B21" s="18">
        <v>253</v>
      </c>
      <c r="C21" s="18">
        <v>6</v>
      </c>
      <c r="D21" s="18">
        <v>0</v>
      </c>
      <c r="E21" s="18">
        <v>0</v>
      </c>
      <c r="F21" s="18">
        <v>0</v>
      </c>
      <c r="G21" s="18">
        <v>1</v>
      </c>
      <c r="H21" s="18">
        <v>1</v>
      </c>
      <c r="I21" s="18">
        <v>1</v>
      </c>
      <c r="J21" s="18">
        <v>260</v>
      </c>
      <c r="L21" s="16">
        <f>Tabell103[[#This Row],[Sverige]]/Tabell103[[#This Row],[Totalt **]]</f>
        <v>0.97307692307692306</v>
      </c>
    </row>
    <row r="22" spans="1:12">
      <c r="A22" s="18" t="s">
        <v>52</v>
      </c>
      <c r="B22" s="18">
        <v>154</v>
      </c>
      <c r="C22" s="18">
        <v>3</v>
      </c>
      <c r="D22" s="18">
        <v>0</v>
      </c>
      <c r="E22" s="18">
        <v>1</v>
      </c>
      <c r="F22" s="18">
        <v>0</v>
      </c>
      <c r="G22" s="18">
        <v>0</v>
      </c>
      <c r="H22" s="18">
        <v>0</v>
      </c>
      <c r="I22" s="18">
        <v>5</v>
      </c>
      <c r="J22" s="18">
        <v>162</v>
      </c>
      <c r="L22" s="16">
        <f>Tabell103[[#This Row],[Sverige]]/Tabell103[[#This Row],[Totalt **]]</f>
        <v>0.95061728395061729</v>
      </c>
    </row>
    <row r="23" spans="1:12">
      <c r="A23" s="48" t="s">
        <v>75</v>
      </c>
      <c r="B23" s="18">
        <v>166</v>
      </c>
      <c r="C23" s="18">
        <v>18</v>
      </c>
      <c r="D23" s="18">
        <v>2</v>
      </c>
      <c r="E23" s="18">
        <v>0</v>
      </c>
      <c r="F23" s="18">
        <v>1</v>
      </c>
      <c r="G23" s="18">
        <v>2</v>
      </c>
      <c r="H23" s="18">
        <v>3</v>
      </c>
      <c r="I23" s="18">
        <v>17</v>
      </c>
      <c r="J23" s="18">
        <v>201</v>
      </c>
      <c r="L23" s="16">
        <f>Tabell103[[#This Row],[Sverige]]/Tabell103[[#This Row],[Totalt **]]</f>
        <v>0.82587064676616917</v>
      </c>
    </row>
    <row r="24" spans="1:12">
      <c r="A24" s="18" t="s">
        <v>53</v>
      </c>
      <c r="B24" s="18">
        <v>24</v>
      </c>
      <c r="C24" s="18">
        <v>0</v>
      </c>
      <c r="D24" s="18">
        <v>0</v>
      </c>
      <c r="E24" s="18">
        <v>0</v>
      </c>
      <c r="F24" s="18">
        <v>0</v>
      </c>
      <c r="G24" s="18">
        <v>0</v>
      </c>
      <c r="H24" s="18">
        <v>0</v>
      </c>
      <c r="I24" s="18">
        <v>0</v>
      </c>
      <c r="J24" s="18">
        <v>24</v>
      </c>
      <c r="L24" s="16">
        <f>Tabell103[[#This Row],[Sverige]]/Tabell103[[#This Row],[Totalt **]]</f>
        <v>1</v>
      </c>
    </row>
    <row r="25" spans="1:12">
      <c r="A25" s="18" t="s">
        <v>54</v>
      </c>
      <c r="B25" s="18">
        <v>4396</v>
      </c>
      <c r="C25" s="18">
        <v>233</v>
      </c>
      <c r="D25" s="18">
        <v>10</v>
      </c>
      <c r="E25" s="18">
        <v>73</v>
      </c>
      <c r="F25" s="18">
        <v>15</v>
      </c>
      <c r="G25" s="18">
        <v>11</v>
      </c>
      <c r="H25" s="18">
        <v>27</v>
      </c>
      <c r="I25" s="18">
        <v>145</v>
      </c>
      <c r="J25" s="18">
        <v>4774</v>
      </c>
      <c r="L25" s="16">
        <f>Tabell103[[#This Row],[Sverige]]/Tabell103[[#This Row],[Totalt **]]</f>
        <v>0.92082111436950143</v>
      </c>
    </row>
    <row r="26" spans="1:12">
      <c r="A26" s="18" t="s">
        <v>55</v>
      </c>
      <c r="B26" s="18">
        <v>156</v>
      </c>
      <c r="C26" s="18">
        <v>2</v>
      </c>
      <c r="D26" s="18">
        <v>0</v>
      </c>
      <c r="E26" s="18">
        <v>0</v>
      </c>
      <c r="F26" s="18">
        <v>0</v>
      </c>
      <c r="G26" s="18">
        <v>0</v>
      </c>
      <c r="H26" s="18">
        <v>0</v>
      </c>
      <c r="I26" s="18">
        <v>1</v>
      </c>
      <c r="J26" s="18">
        <v>159</v>
      </c>
      <c r="L26" s="16">
        <f>Tabell103[[#This Row],[Sverige]]/Tabell103[[#This Row],[Totalt **]]</f>
        <v>0.98113207547169812</v>
      </c>
    </row>
    <row r="27" spans="1:12">
      <c r="A27" s="18" t="s">
        <v>56</v>
      </c>
      <c r="B27" s="18">
        <v>291</v>
      </c>
      <c r="C27" s="18">
        <v>55</v>
      </c>
      <c r="D27" s="18">
        <v>7</v>
      </c>
      <c r="E27" s="18">
        <v>1</v>
      </c>
      <c r="F27" s="18">
        <v>1</v>
      </c>
      <c r="G27" s="18">
        <v>2</v>
      </c>
      <c r="H27" s="18">
        <v>0</v>
      </c>
      <c r="I27" s="18">
        <v>88</v>
      </c>
      <c r="J27" s="18">
        <v>434</v>
      </c>
      <c r="L27" s="16">
        <f>Tabell103[[#This Row],[Sverige]]/Tabell103[[#This Row],[Totalt **]]</f>
        <v>0.67050691244239635</v>
      </c>
    </row>
    <row r="28" spans="1:12">
      <c r="A28" s="18" t="s">
        <v>979</v>
      </c>
      <c r="B28" s="18">
        <v>59326</v>
      </c>
      <c r="C28" s="18">
        <v>178</v>
      </c>
      <c r="D28" s="18">
        <v>19</v>
      </c>
      <c r="E28" s="18">
        <v>32</v>
      </c>
      <c r="F28" s="18">
        <v>20</v>
      </c>
      <c r="G28" s="18">
        <v>10</v>
      </c>
      <c r="H28" s="18">
        <v>28</v>
      </c>
      <c r="I28" s="18">
        <v>326</v>
      </c>
      <c r="J28" s="18">
        <v>59830</v>
      </c>
      <c r="L28" s="16">
        <f>Tabell103[[#This Row],[Sverige]]/Tabell103[[#This Row],[Totalt **]]</f>
        <v>0.9915761323750627</v>
      </c>
    </row>
    <row r="29" spans="1:12" ht="15">
      <c r="A29" s="47" t="s">
        <v>27</v>
      </c>
      <c r="B29" s="51" t="s">
        <v>32</v>
      </c>
      <c r="C29" s="51" t="s">
        <v>33</v>
      </c>
      <c r="D29" s="51" t="s">
        <v>34</v>
      </c>
      <c r="E29" s="51" t="s">
        <v>35</v>
      </c>
      <c r="F29" s="51" t="s">
        <v>36</v>
      </c>
      <c r="G29" s="51" t="s">
        <v>37</v>
      </c>
      <c r="H29" s="51" t="s">
        <v>38</v>
      </c>
      <c r="I29" s="51" t="s">
        <v>39</v>
      </c>
      <c r="J29" s="51" t="s">
        <v>40</v>
      </c>
      <c r="L29" s="16" t="s">
        <v>27</v>
      </c>
    </row>
    <row r="30" spans="1:12">
      <c r="A30" s="48" t="s">
        <v>41</v>
      </c>
      <c r="B30" s="18">
        <v>185</v>
      </c>
      <c r="C30" s="18">
        <v>16</v>
      </c>
      <c r="D30" s="18">
        <v>3</v>
      </c>
      <c r="E30" s="18">
        <v>0</v>
      </c>
      <c r="F30" s="18">
        <v>1</v>
      </c>
      <c r="G30" s="18">
        <v>2</v>
      </c>
      <c r="H30" s="18">
        <v>2</v>
      </c>
      <c r="I30" s="18">
        <v>76</v>
      </c>
      <c r="J30" s="18">
        <v>277</v>
      </c>
      <c r="L30" s="16">
        <f>Tabell103[[#This Row],[Sverige]]/Tabell103[[#This Row],[Totalt **]]</f>
        <v>0.66787003610108309</v>
      </c>
    </row>
    <row r="31" spans="1:12">
      <c r="A31" s="18" t="s">
        <v>42</v>
      </c>
      <c r="B31" s="18">
        <v>350</v>
      </c>
      <c r="C31" s="18">
        <v>11</v>
      </c>
      <c r="D31" s="18">
        <v>0</v>
      </c>
      <c r="E31" s="18">
        <v>2</v>
      </c>
      <c r="F31" s="18">
        <v>4</v>
      </c>
      <c r="G31" s="18">
        <v>0</v>
      </c>
      <c r="H31" s="18">
        <v>0</v>
      </c>
      <c r="I31" s="18">
        <v>0</v>
      </c>
      <c r="J31" s="18">
        <v>361</v>
      </c>
      <c r="L31" s="16">
        <f>Tabell103[[#This Row],[Sverige]]/Tabell103[[#This Row],[Totalt **]]</f>
        <v>0.96952908587257614</v>
      </c>
    </row>
    <row r="32" spans="1:12">
      <c r="A32" s="48" t="s">
        <v>70</v>
      </c>
      <c r="B32" s="18">
        <v>41</v>
      </c>
      <c r="C32" s="18">
        <v>1</v>
      </c>
      <c r="D32" s="18">
        <v>1</v>
      </c>
      <c r="E32" s="18">
        <v>0</v>
      </c>
      <c r="F32" s="18">
        <v>0</v>
      </c>
      <c r="G32" s="18">
        <v>0</v>
      </c>
      <c r="H32" s="18">
        <v>0</v>
      </c>
      <c r="I32" s="18">
        <v>0</v>
      </c>
      <c r="J32" s="18">
        <v>42</v>
      </c>
      <c r="L32" s="16">
        <f>Tabell103[[#This Row],[Sverige]]/Tabell103[[#This Row],[Totalt **]]</f>
        <v>0.97619047619047616</v>
      </c>
    </row>
    <row r="33" spans="1:12">
      <c r="A33" s="48" t="s">
        <v>43</v>
      </c>
      <c r="B33" s="18">
        <v>364</v>
      </c>
      <c r="C33" s="18">
        <v>15</v>
      </c>
      <c r="D33" s="18">
        <v>1</v>
      </c>
      <c r="E33" s="18">
        <v>5</v>
      </c>
      <c r="F33" s="18">
        <v>1</v>
      </c>
      <c r="G33" s="18">
        <v>0</v>
      </c>
      <c r="H33" s="18">
        <v>1</v>
      </c>
      <c r="I33" s="18">
        <v>15</v>
      </c>
      <c r="J33" s="18">
        <v>394</v>
      </c>
      <c r="L33" s="16">
        <f>Tabell103[[#This Row],[Sverige]]/Tabell103[[#This Row],[Totalt **]]</f>
        <v>0.92385786802030456</v>
      </c>
    </row>
    <row r="34" spans="1:12">
      <c r="A34" s="48" t="s">
        <v>71</v>
      </c>
      <c r="B34" s="18">
        <v>279</v>
      </c>
      <c r="C34" s="18">
        <v>4</v>
      </c>
      <c r="D34" s="18">
        <v>0</v>
      </c>
      <c r="E34" s="18">
        <v>0</v>
      </c>
      <c r="F34" s="18">
        <v>0</v>
      </c>
      <c r="G34" s="18">
        <v>0</v>
      </c>
      <c r="H34" s="18">
        <v>0</v>
      </c>
      <c r="I34" s="18">
        <v>18</v>
      </c>
      <c r="J34" s="18">
        <v>301</v>
      </c>
      <c r="L34" s="16">
        <f>Tabell103[[#This Row],[Sverige]]/Tabell103[[#This Row],[Totalt **]]</f>
        <v>0.92691029900332222</v>
      </c>
    </row>
    <row r="35" spans="1:12">
      <c r="A35" s="48" t="s">
        <v>72</v>
      </c>
      <c r="B35" s="18">
        <v>86</v>
      </c>
      <c r="C35" s="18">
        <v>5</v>
      </c>
      <c r="D35" s="18">
        <v>3</v>
      </c>
      <c r="E35" s="18">
        <v>0</v>
      </c>
      <c r="F35" s="18">
        <v>0</v>
      </c>
      <c r="G35" s="18">
        <v>0</v>
      </c>
      <c r="H35" s="18">
        <v>0</v>
      </c>
      <c r="I35" s="18">
        <v>3</v>
      </c>
      <c r="J35" s="18">
        <v>94</v>
      </c>
      <c r="L35" s="16">
        <f>Tabell103[[#This Row],[Sverige]]/Tabell103[[#This Row],[Totalt **]]</f>
        <v>0.91489361702127658</v>
      </c>
    </row>
    <row r="36" spans="1:12">
      <c r="A36" s="48" t="s">
        <v>85</v>
      </c>
      <c r="B36" s="18">
        <v>403</v>
      </c>
      <c r="C36" s="18">
        <v>30</v>
      </c>
      <c r="D36" s="18">
        <v>3</v>
      </c>
      <c r="E36" s="18">
        <v>2</v>
      </c>
      <c r="F36" s="18">
        <v>5</v>
      </c>
      <c r="G36" s="18">
        <v>0</v>
      </c>
      <c r="H36" s="18">
        <v>1</v>
      </c>
      <c r="I36" s="18">
        <v>6</v>
      </c>
      <c r="J36" s="18">
        <v>439</v>
      </c>
      <c r="L36" s="16">
        <f>Tabell103[[#This Row],[Sverige]]/Tabell103[[#This Row],[Totalt **]]</f>
        <v>0.91799544419134393</v>
      </c>
    </row>
    <row r="37" spans="1:12">
      <c r="A37" s="48" t="s">
        <v>73</v>
      </c>
      <c r="B37" s="18">
        <v>870</v>
      </c>
      <c r="C37" s="18">
        <v>7</v>
      </c>
      <c r="D37" s="18">
        <v>0</v>
      </c>
      <c r="E37" s="18">
        <v>5</v>
      </c>
      <c r="F37" s="18">
        <v>0</v>
      </c>
      <c r="G37" s="18">
        <v>0</v>
      </c>
      <c r="H37" s="18">
        <v>2</v>
      </c>
      <c r="I37" s="18">
        <v>0</v>
      </c>
      <c r="J37" s="18">
        <v>877</v>
      </c>
      <c r="L37" s="16">
        <f>Tabell103[[#This Row],[Sverige]]/Tabell103[[#This Row],[Totalt **]]</f>
        <v>0.99201824401368299</v>
      </c>
    </row>
    <row r="38" spans="1:12">
      <c r="A38" s="18" t="s">
        <v>45</v>
      </c>
      <c r="B38" s="18">
        <v>8</v>
      </c>
      <c r="C38" s="18">
        <v>1</v>
      </c>
      <c r="D38" s="18">
        <v>0</v>
      </c>
      <c r="E38" s="18">
        <v>0</v>
      </c>
      <c r="F38" s="18">
        <v>0</v>
      </c>
      <c r="G38" s="18">
        <v>0</v>
      </c>
      <c r="H38" s="18">
        <v>0</v>
      </c>
      <c r="I38" s="18">
        <v>0</v>
      </c>
      <c r="J38" s="18">
        <v>9</v>
      </c>
      <c r="L38" s="16">
        <f>Tabell103[[#This Row],[Sverige]]/Tabell103[[#This Row],[Totalt **]]</f>
        <v>0.88888888888888884</v>
      </c>
    </row>
    <row r="39" spans="1:12">
      <c r="A39" s="18" t="s">
        <v>46</v>
      </c>
      <c r="B39" s="18">
        <v>114</v>
      </c>
      <c r="C39" s="18">
        <v>3</v>
      </c>
      <c r="D39" s="18">
        <v>0</v>
      </c>
      <c r="E39" s="18">
        <v>0</v>
      </c>
      <c r="F39" s="18">
        <v>0</v>
      </c>
      <c r="G39" s="18">
        <v>0</v>
      </c>
      <c r="H39" s="18">
        <v>0</v>
      </c>
      <c r="I39" s="18">
        <v>0</v>
      </c>
      <c r="J39" s="18">
        <v>117</v>
      </c>
      <c r="L39" s="16">
        <f>Tabell103[[#This Row],[Sverige]]/Tabell103[[#This Row],[Totalt **]]</f>
        <v>0.97435897435897434</v>
      </c>
    </row>
    <row r="40" spans="1:12">
      <c r="A40" s="18" t="s">
        <v>47</v>
      </c>
      <c r="B40" s="18">
        <v>879</v>
      </c>
      <c r="C40" s="18">
        <v>381</v>
      </c>
      <c r="D40" s="18">
        <v>77</v>
      </c>
      <c r="E40" s="18">
        <v>12</v>
      </c>
      <c r="F40" s="18">
        <v>34</v>
      </c>
      <c r="G40" s="18">
        <v>23</v>
      </c>
      <c r="H40" s="18">
        <v>3</v>
      </c>
      <c r="I40" s="18">
        <v>116</v>
      </c>
      <c r="J40" s="18">
        <v>1376</v>
      </c>
      <c r="L40" s="16">
        <f>Tabell103[[#This Row],[Sverige]]/Tabell103[[#This Row],[Totalt **]]</f>
        <v>0.63880813953488369</v>
      </c>
    </row>
    <row r="41" spans="1:12">
      <c r="A41" s="18" t="s">
        <v>48</v>
      </c>
      <c r="B41" s="18">
        <v>24</v>
      </c>
      <c r="C41" s="18">
        <v>0</v>
      </c>
      <c r="D41" s="18">
        <v>0</v>
      </c>
      <c r="E41" s="18">
        <v>0</v>
      </c>
      <c r="F41" s="18">
        <v>0</v>
      </c>
      <c r="G41" s="18">
        <v>0</v>
      </c>
      <c r="H41" s="18">
        <v>0</v>
      </c>
      <c r="I41" s="18">
        <v>0</v>
      </c>
      <c r="J41" s="18">
        <v>24</v>
      </c>
      <c r="L41" s="16">
        <f>Tabell103[[#This Row],[Sverige]]/Tabell103[[#This Row],[Totalt **]]</f>
        <v>1</v>
      </c>
    </row>
    <row r="42" spans="1:12">
      <c r="A42" s="18" t="s">
        <v>49</v>
      </c>
      <c r="B42" s="18">
        <v>50</v>
      </c>
      <c r="C42" s="18">
        <v>9</v>
      </c>
      <c r="D42" s="18">
        <v>0</v>
      </c>
      <c r="E42" s="18">
        <v>0</v>
      </c>
      <c r="F42" s="18">
        <v>6</v>
      </c>
      <c r="G42" s="18">
        <v>0</v>
      </c>
      <c r="H42" s="18">
        <v>3</v>
      </c>
      <c r="I42" s="18">
        <v>0</v>
      </c>
      <c r="J42" s="18">
        <v>59</v>
      </c>
      <c r="L42" s="16">
        <f>Tabell103[[#This Row],[Sverige]]/Tabell103[[#This Row],[Totalt **]]</f>
        <v>0.84745762711864403</v>
      </c>
    </row>
    <row r="43" spans="1:12">
      <c r="A43" s="48" t="s">
        <v>74</v>
      </c>
      <c r="B43" s="18">
        <v>1</v>
      </c>
      <c r="C43" s="18">
        <v>6</v>
      </c>
      <c r="D43" s="18">
        <v>0</v>
      </c>
      <c r="E43" s="18">
        <v>0</v>
      </c>
      <c r="F43" s="18">
        <v>0</v>
      </c>
      <c r="G43" s="18">
        <v>0</v>
      </c>
      <c r="H43" s="18">
        <v>0</v>
      </c>
      <c r="I43" s="18">
        <v>0</v>
      </c>
      <c r="J43" s="18">
        <v>7</v>
      </c>
      <c r="L43" s="16">
        <f>Tabell103[[#This Row],[Sverige]]/Tabell103[[#This Row],[Totalt **]]</f>
        <v>0.14285714285714285</v>
      </c>
    </row>
    <row r="44" spans="1:12">
      <c r="A44" s="18" t="s">
        <v>50</v>
      </c>
      <c r="B44" s="18">
        <v>399</v>
      </c>
      <c r="C44" s="18">
        <v>39</v>
      </c>
      <c r="D44" s="18">
        <v>10</v>
      </c>
      <c r="E44" s="18">
        <v>2</v>
      </c>
      <c r="F44" s="18">
        <v>1</v>
      </c>
      <c r="G44" s="18">
        <v>3</v>
      </c>
      <c r="H44" s="18">
        <v>3</v>
      </c>
      <c r="I44" s="18">
        <v>17</v>
      </c>
      <c r="J44" s="18">
        <v>455</v>
      </c>
      <c r="L44" s="16">
        <f>Tabell103[[#This Row],[Sverige]]/Tabell103[[#This Row],[Totalt **]]</f>
        <v>0.87692307692307692</v>
      </c>
    </row>
    <row r="45" spans="1:12">
      <c r="A45" s="18" t="s">
        <v>51</v>
      </c>
      <c r="B45" s="18">
        <v>210</v>
      </c>
      <c r="C45" s="18">
        <v>5</v>
      </c>
      <c r="D45" s="18">
        <v>0</v>
      </c>
      <c r="E45" s="18">
        <v>0</v>
      </c>
      <c r="F45" s="18">
        <v>0</v>
      </c>
      <c r="G45" s="18">
        <v>1</v>
      </c>
      <c r="H45" s="18">
        <v>1</v>
      </c>
      <c r="I45" s="18">
        <v>1</v>
      </c>
      <c r="J45" s="18">
        <v>216</v>
      </c>
      <c r="L45" s="16">
        <f>Tabell103[[#This Row],[Sverige]]/Tabell103[[#This Row],[Totalt **]]</f>
        <v>0.97222222222222221</v>
      </c>
    </row>
    <row r="46" spans="1:12">
      <c r="A46" s="18" t="s">
        <v>52</v>
      </c>
      <c r="B46" s="18">
        <v>130</v>
      </c>
      <c r="C46" s="18">
        <v>1</v>
      </c>
      <c r="D46" s="18">
        <v>0</v>
      </c>
      <c r="E46" s="18">
        <v>0</v>
      </c>
      <c r="F46" s="18">
        <v>0</v>
      </c>
      <c r="G46" s="18">
        <v>0</v>
      </c>
      <c r="H46" s="18">
        <v>0</v>
      </c>
      <c r="I46" s="18">
        <v>3</v>
      </c>
      <c r="J46" s="18">
        <v>134</v>
      </c>
      <c r="L46" s="16">
        <f>Tabell103[[#This Row],[Sverige]]/Tabell103[[#This Row],[Totalt **]]</f>
        <v>0.97014925373134331</v>
      </c>
    </row>
    <row r="47" spans="1:12">
      <c r="A47" s="48" t="s">
        <v>75</v>
      </c>
      <c r="B47" s="18">
        <v>113</v>
      </c>
      <c r="C47" s="18">
        <v>13</v>
      </c>
      <c r="D47" s="18">
        <v>2</v>
      </c>
      <c r="E47" s="18">
        <v>0</v>
      </c>
      <c r="F47" s="18">
        <v>0</v>
      </c>
      <c r="G47" s="18">
        <v>1</v>
      </c>
      <c r="H47" s="18">
        <v>2</v>
      </c>
      <c r="I47" s="18">
        <v>10</v>
      </c>
      <c r="J47" s="18">
        <v>136</v>
      </c>
      <c r="L47" s="16">
        <f>Tabell103[[#This Row],[Sverige]]/Tabell103[[#This Row],[Totalt **]]</f>
        <v>0.83088235294117652</v>
      </c>
    </row>
    <row r="48" spans="1:12">
      <c r="A48" s="18" t="s">
        <v>53</v>
      </c>
      <c r="B48" s="18">
        <v>14</v>
      </c>
      <c r="C48" s="18">
        <v>0</v>
      </c>
      <c r="D48" s="18">
        <v>0</v>
      </c>
      <c r="E48" s="18">
        <v>0</v>
      </c>
      <c r="F48" s="18">
        <v>0</v>
      </c>
      <c r="G48" s="18">
        <v>0</v>
      </c>
      <c r="H48" s="18">
        <v>0</v>
      </c>
      <c r="I48" s="18">
        <v>0</v>
      </c>
      <c r="J48" s="18">
        <v>14</v>
      </c>
      <c r="L48" s="16">
        <f>Tabell103[[#This Row],[Sverige]]/Tabell103[[#This Row],[Totalt **]]</f>
        <v>1</v>
      </c>
    </row>
    <row r="49" spans="1:12">
      <c r="A49" s="18" t="s">
        <v>54</v>
      </c>
      <c r="B49" s="18">
        <v>3814</v>
      </c>
      <c r="C49" s="18">
        <v>189</v>
      </c>
      <c r="D49" s="18">
        <v>10</v>
      </c>
      <c r="E49" s="18">
        <v>57</v>
      </c>
      <c r="F49" s="18">
        <v>14</v>
      </c>
      <c r="G49" s="18">
        <v>10</v>
      </c>
      <c r="H49" s="18">
        <v>20</v>
      </c>
      <c r="I49" s="18">
        <v>118</v>
      </c>
      <c r="J49" s="18">
        <v>4121</v>
      </c>
      <c r="L49" s="16">
        <f>Tabell103[[#This Row],[Sverige]]/Tabell103[[#This Row],[Totalt **]]</f>
        <v>0.92550351856345547</v>
      </c>
    </row>
    <row r="50" spans="1:12">
      <c r="A50" s="18" t="s">
        <v>55</v>
      </c>
      <c r="B50" s="18">
        <v>134</v>
      </c>
      <c r="C50" s="18">
        <v>2</v>
      </c>
      <c r="D50" s="18">
        <v>0</v>
      </c>
      <c r="E50" s="18">
        <v>0</v>
      </c>
      <c r="F50" s="18">
        <v>0</v>
      </c>
      <c r="G50" s="18">
        <v>0</v>
      </c>
      <c r="H50" s="18">
        <v>0</v>
      </c>
      <c r="I50" s="18">
        <v>1</v>
      </c>
      <c r="J50" s="18">
        <v>137</v>
      </c>
      <c r="L50" s="16">
        <f>Tabell103[[#This Row],[Sverige]]/Tabell103[[#This Row],[Totalt **]]</f>
        <v>0.97810218978102192</v>
      </c>
    </row>
    <row r="51" spans="1:12">
      <c r="A51" s="18" t="s">
        <v>56</v>
      </c>
      <c r="B51" s="18">
        <v>189</v>
      </c>
      <c r="C51" s="18">
        <v>29</v>
      </c>
      <c r="D51" s="18">
        <v>4</v>
      </c>
      <c r="E51" s="18">
        <v>0</v>
      </c>
      <c r="F51" s="18">
        <v>0</v>
      </c>
      <c r="G51" s="18">
        <v>2</v>
      </c>
      <c r="H51" s="18">
        <v>0</v>
      </c>
      <c r="I51" s="18">
        <v>49</v>
      </c>
      <c r="J51" s="18">
        <v>267</v>
      </c>
      <c r="L51" s="16">
        <f>Tabell103[[#This Row],[Sverige]]/Tabell103[[#This Row],[Totalt **]]</f>
        <v>0.7078651685393258</v>
      </c>
    </row>
    <row r="52" spans="1:12">
      <c r="A52" s="18" t="s">
        <v>979</v>
      </c>
      <c r="B52" s="18">
        <v>51136</v>
      </c>
      <c r="C52" s="18">
        <v>155</v>
      </c>
      <c r="D52" s="18">
        <v>19</v>
      </c>
      <c r="E52" s="18">
        <v>28</v>
      </c>
      <c r="F52" s="18">
        <v>17</v>
      </c>
      <c r="G52" s="18">
        <v>10</v>
      </c>
      <c r="H52" s="18">
        <v>23</v>
      </c>
      <c r="I52" s="18">
        <v>288</v>
      </c>
      <c r="J52" s="18">
        <v>51579</v>
      </c>
      <c r="L52" s="16">
        <f>Tabell103[[#This Row],[Sverige]]/Tabell103[[#This Row],[Totalt **]]</f>
        <v>0.99141123325384362</v>
      </c>
    </row>
    <row r="53" spans="1:12" ht="15">
      <c r="A53" s="47" t="s">
        <v>28</v>
      </c>
      <c r="B53" s="51" t="s">
        <v>32</v>
      </c>
      <c r="C53" s="51" t="s">
        <v>33</v>
      </c>
      <c r="D53" s="51" t="s">
        <v>34</v>
      </c>
      <c r="E53" s="51" t="s">
        <v>35</v>
      </c>
      <c r="F53" s="51" t="s">
        <v>36</v>
      </c>
      <c r="G53" s="51" t="s">
        <v>37</v>
      </c>
      <c r="H53" s="51" t="s">
        <v>38</v>
      </c>
      <c r="I53" s="51" t="s">
        <v>39</v>
      </c>
      <c r="J53" s="51" t="s">
        <v>40</v>
      </c>
      <c r="L53" s="16" t="s">
        <v>28</v>
      </c>
    </row>
    <row r="54" spans="1:12">
      <c r="A54" s="48" t="s">
        <v>41</v>
      </c>
      <c r="B54" s="18">
        <v>39</v>
      </c>
      <c r="C54" s="18">
        <v>3</v>
      </c>
      <c r="D54" s="18">
        <v>1</v>
      </c>
      <c r="E54" s="18">
        <v>0</v>
      </c>
      <c r="F54" s="18">
        <v>0</v>
      </c>
      <c r="G54" s="18">
        <v>0</v>
      </c>
      <c r="H54" s="18">
        <v>0</v>
      </c>
      <c r="I54" s="18">
        <v>36</v>
      </c>
      <c r="J54" s="18">
        <v>78</v>
      </c>
      <c r="L54" s="16">
        <f>Tabell103[[#This Row],[Sverige]]/Tabell103[[#This Row],[Totalt **]]</f>
        <v>0.5</v>
      </c>
    </row>
    <row r="55" spans="1:12">
      <c r="A55" s="18" t="s">
        <v>42</v>
      </c>
      <c r="B55" s="18">
        <v>57</v>
      </c>
      <c r="C55" s="18">
        <v>1</v>
      </c>
      <c r="D55" s="18">
        <v>0</v>
      </c>
      <c r="E55" s="18">
        <v>0</v>
      </c>
      <c r="F55" s="18">
        <v>0</v>
      </c>
      <c r="G55" s="18">
        <v>0</v>
      </c>
      <c r="H55" s="18">
        <v>1</v>
      </c>
      <c r="I55" s="18">
        <v>0</v>
      </c>
      <c r="J55" s="18">
        <v>58</v>
      </c>
      <c r="L55" s="16">
        <f>Tabell103[[#This Row],[Sverige]]/Tabell103[[#This Row],[Totalt **]]</f>
        <v>0.98275862068965514</v>
      </c>
    </row>
    <row r="56" spans="1:12">
      <c r="A56" s="48" t="s">
        <v>70</v>
      </c>
      <c r="B56" s="18">
        <v>27</v>
      </c>
      <c r="C56" s="18">
        <v>1</v>
      </c>
      <c r="D56" s="18">
        <v>0</v>
      </c>
      <c r="E56" s="18">
        <v>0</v>
      </c>
      <c r="F56" s="18">
        <v>0</v>
      </c>
      <c r="G56" s="18">
        <v>0</v>
      </c>
      <c r="H56" s="18">
        <v>0</v>
      </c>
      <c r="I56" s="18">
        <v>0</v>
      </c>
      <c r="J56" s="18">
        <v>28</v>
      </c>
      <c r="L56" s="16">
        <f>Tabell103[[#This Row],[Sverige]]/Tabell103[[#This Row],[Totalt **]]</f>
        <v>0.9642857142857143</v>
      </c>
    </row>
    <row r="57" spans="1:12">
      <c r="A57" s="48" t="s">
        <v>43</v>
      </c>
      <c r="B57" s="18">
        <v>1</v>
      </c>
      <c r="C57" s="18">
        <v>0</v>
      </c>
      <c r="D57" s="18">
        <v>0</v>
      </c>
      <c r="E57" s="18">
        <v>0</v>
      </c>
      <c r="F57" s="18">
        <v>0</v>
      </c>
      <c r="G57" s="18">
        <v>0</v>
      </c>
      <c r="H57" s="18">
        <v>0</v>
      </c>
      <c r="I57" s="18">
        <v>0</v>
      </c>
      <c r="J57" s="18">
        <v>1</v>
      </c>
      <c r="L57" s="16">
        <f>Tabell103[[#This Row],[Sverige]]/Tabell103[[#This Row],[Totalt **]]</f>
        <v>1</v>
      </c>
    </row>
    <row r="58" spans="1:12">
      <c r="A58" s="48" t="s">
        <v>71</v>
      </c>
      <c r="B58" s="18">
        <v>81</v>
      </c>
      <c r="C58" s="18">
        <v>3</v>
      </c>
      <c r="D58" s="18">
        <v>0</v>
      </c>
      <c r="E58" s="18">
        <v>0</v>
      </c>
      <c r="F58" s="18">
        <v>0</v>
      </c>
      <c r="G58" s="18">
        <v>0</v>
      </c>
      <c r="H58" s="18">
        <v>0</v>
      </c>
      <c r="I58" s="18">
        <v>7</v>
      </c>
      <c r="J58" s="18">
        <v>91</v>
      </c>
      <c r="L58" s="16">
        <f>Tabell103[[#This Row],[Sverige]]/Tabell103[[#This Row],[Totalt **]]</f>
        <v>0.89010989010989006</v>
      </c>
    </row>
    <row r="59" spans="1:12">
      <c r="A59" s="48" t="s">
        <v>72</v>
      </c>
      <c r="B59" s="18">
        <v>9</v>
      </c>
      <c r="C59" s="18">
        <v>2</v>
      </c>
      <c r="D59" s="18">
        <v>0</v>
      </c>
      <c r="E59" s="18">
        <v>0</v>
      </c>
      <c r="F59" s="18">
        <v>0</v>
      </c>
      <c r="G59" s="18">
        <v>0</v>
      </c>
      <c r="H59" s="18">
        <v>1</v>
      </c>
      <c r="I59" s="18">
        <v>0</v>
      </c>
      <c r="J59" s="18">
        <v>11</v>
      </c>
      <c r="L59" s="16">
        <f>Tabell103[[#This Row],[Sverige]]/Tabell103[[#This Row],[Totalt **]]</f>
        <v>0.81818181818181823</v>
      </c>
    </row>
    <row r="60" spans="1:12">
      <c r="A60" s="48" t="s">
        <v>85</v>
      </c>
      <c r="B60" s="18">
        <v>212</v>
      </c>
      <c r="C60" s="18">
        <v>11</v>
      </c>
      <c r="D60" s="18">
        <v>0</v>
      </c>
      <c r="E60" s="18">
        <v>0</v>
      </c>
      <c r="F60" s="18">
        <v>4</v>
      </c>
      <c r="G60" s="18">
        <v>0</v>
      </c>
      <c r="H60" s="18">
        <v>0</v>
      </c>
      <c r="I60" s="18">
        <v>4</v>
      </c>
      <c r="J60" s="18">
        <v>227</v>
      </c>
      <c r="L60" s="16">
        <f>Tabell103[[#This Row],[Sverige]]/Tabell103[[#This Row],[Totalt **]]</f>
        <v>0.93392070484581502</v>
      </c>
    </row>
    <row r="61" spans="1:12">
      <c r="A61" s="48" t="s">
        <v>73</v>
      </c>
      <c r="B61" s="18">
        <v>109</v>
      </c>
      <c r="C61" s="18">
        <v>2</v>
      </c>
      <c r="D61" s="18">
        <v>0</v>
      </c>
      <c r="E61" s="18">
        <v>0</v>
      </c>
      <c r="F61" s="18">
        <v>0</v>
      </c>
      <c r="G61" s="18">
        <v>0</v>
      </c>
      <c r="H61" s="18">
        <v>1</v>
      </c>
      <c r="I61" s="18">
        <v>1</v>
      </c>
      <c r="J61" s="18">
        <v>112</v>
      </c>
      <c r="L61" s="16">
        <f>Tabell103[[#This Row],[Sverige]]/Tabell103[[#This Row],[Totalt **]]</f>
        <v>0.9732142857142857</v>
      </c>
    </row>
    <row r="62" spans="1:12">
      <c r="A62" s="18" t="s">
        <v>45</v>
      </c>
      <c r="B62" s="18">
        <v>13</v>
      </c>
      <c r="C62" s="18">
        <v>0</v>
      </c>
      <c r="D62" s="18">
        <v>0</v>
      </c>
      <c r="E62" s="18">
        <v>0</v>
      </c>
      <c r="F62" s="18">
        <v>0</v>
      </c>
      <c r="G62" s="18">
        <v>0</v>
      </c>
      <c r="H62" s="18">
        <v>0</v>
      </c>
      <c r="I62" s="18">
        <v>0</v>
      </c>
      <c r="J62" s="18">
        <v>13</v>
      </c>
      <c r="L62" s="16">
        <f>Tabell103[[#This Row],[Sverige]]/Tabell103[[#This Row],[Totalt **]]</f>
        <v>1</v>
      </c>
    </row>
    <row r="63" spans="1:12">
      <c r="A63" s="18" t="s">
        <v>46</v>
      </c>
      <c r="B63" s="18">
        <v>4</v>
      </c>
      <c r="C63" s="18">
        <v>0</v>
      </c>
      <c r="D63" s="18">
        <v>0</v>
      </c>
      <c r="E63" s="18">
        <v>0</v>
      </c>
      <c r="F63" s="18">
        <v>0</v>
      </c>
      <c r="G63" s="18">
        <v>0</v>
      </c>
      <c r="H63" s="18">
        <v>0</v>
      </c>
      <c r="I63" s="18">
        <v>0</v>
      </c>
      <c r="J63" s="18">
        <v>4</v>
      </c>
      <c r="L63" s="16">
        <f>Tabell103[[#This Row],[Sverige]]/Tabell103[[#This Row],[Totalt **]]</f>
        <v>1</v>
      </c>
    </row>
    <row r="64" spans="1:12">
      <c r="A64" s="18" t="s">
        <v>47</v>
      </c>
      <c r="B64" s="18">
        <v>629</v>
      </c>
      <c r="C64" s="18">
        <v>293</v>
      </c>
      <c r="D64" s="18">
        <v>64</v>
      </c>
      <c r="E64" s="18">
        <v>5</v>
      </c>
      <c r="F64" s="18">
        <v>25</v>
      </c>
      <c r="G64" s="18">
        <v>32</v>
      </c>
      <c r="H64" s="18">
        <v>10</v>
      </c>
      <c r="I64" s="18">
        <v>86</v>
      </c>
      <c r="J64" s="18">
        <v>1008</v>
      </c>
      <c r="L64" s="16">
        <f>Tabell103[[#This Row],[Sverige]]/Tabell103[[#This Row],[Totalt **]]</f>
        <v>0.62400793650793651</v>
      </c>
    </row>
    <row r="65" spans="1:12">
      <c r="A65" s="18" t="s">
        <v>48</v>
      </c>
      <c r="B65" s="18">
        <v>43</v>
      </c>
      <c r="C65" s="18">
        <v>0</v>
      </c>
      <c r="D65" s="18">
        <v>0</v>
      </c>
      <c r="E65" s="18">
        <v>0</v>
      </c>
      <c r="F65" s="18">
        <v>0</v>
      </c>
      <c r="G65" s="18">
        <v>0</v>
      </c>
      <c r="H65" s="18">
        <v>0</v>
      </c>
      <c r="I65" s="18">
        <v>0</v>
      </c>
      <c r="J65" s="18">
        <v>43</v>
      </c>
      <c r="L65" s="16">
        <f>Tabell103[[#This Row],[Sverige]]/Tabell103[[#This Row],[Totalt **]]</f>
        <v>1</v>
      </c>
    </row>
    <row r="66" spans="1:12">
      <c r="A66" s="18" t="s">
        <v>49</v>
      </c>
      <c r="B66" s="18">
        <v>19</v>
      </c>
      <c r="C66" s="18">
        <v>2</v>
      </c>
      <c r="D66" s="18">
        <v>0</v>
      </c>
      <c r="E66" s="18">
        <v>0</v>
      </c>
      <c r="F66" s="18">
        <v>0</v>
      </c>
      <c r="G66" s="18">
        <v>0</v>
      </c>
      <c r="H66" s="18">
        <v>1</v>
      </c>
      <c r="I66" s="18">
        <v>1</v>
      </c>
      <c r="J66" s="18">
        <v>22</v>
      </c>
      <c r="L66" s="16">
        <f>Tabell103[[#This Row],[Sverige]]/Tabell103[[#This Row],[Totalt **]]</f>
        <v>0.86363636363636365</v>
      </c>
    </row>
    <row r="67" spans="1:12">
      <c r="A67" s="48" t="s">
        <v>74</v>
      </c>
      <c r="B67" s="18">
        <v>1</v>
      </c>
      <c r="C67" s="18">
        <v>1</v>
      </c>
      <c r="D67" s="18">
        <v>0</v>
      </c>
      <c r="E67" s="18">
        <v>0</v>
      </c>
      <c r="F67" s="18">
        <v>0</v>
      </c>
      <c r="G67" s="18">
        <v>0</v>
      </c>
      <c r="H67" s="18">
        <v>0</v>
      </c>
      <c r="I67" s="18">
        <v>0</v>
      </c>
      <c r="J67" s="18">
        <v>2</v>
      </c>
      <c r="L67" s="16">
        <f>Tabell103[[#This Row],[Sverige]]/Tabell103[[#This Row],[Totalt **]]</f>
        <v>0.5</v>
      </c>
    </row>
    <row r="68" spans="1:12">
      <c r="A68" s="18" t="s">
        <v>50</v>
      </c>
      <c r="B68" s="18">
        <v>180</v>
      </c>
      <c r="C68" s="18">
        <v>2</v>
      </c>
      <c r="D68" s="18">
        <v>1</v>
      </c>
      <c r="E68" s="18">
        <v>0</v>
      </c>
      <c r="F68" s="18">
        <v>0</v>
      </c>
      <c r="G68" s="18">
        <v>0</v>
      </c>
      <c r="H68" s="18">
        <v>0</v>
      </c>
      <c r="I68" s="18">
        <v>0</v>
      </c>
      <c r="J68" s="18">
        <v>182</v>
      </c>
      <c r="L68" s="16">
        <f>Tabell103[[#This Row],[Sverige]]/Tabell103[[#This Row],[Totalt **]]</f>
        <v>0.98901098901098905</v>
      </c>
    </row>
    <row r="69" spans="1:12">
      <c r="A69" s="18" t="s">
        <v>51</v>
      </c>
      <c r="B69" s="18">
        <v>43</v>
      </c>
      <c r="C69" s="18">
        <v>1</v>
      </c>
      <c r="D69" s="18">
        <v>0</v>
      </c>
      <c r="E69" s="18">
        <v>0</v>
      </c>
      <c r="F69" s="18">
        <v>0</v>
      </c>
      <c r="G69" s="18">
        <v>0</v>
      </c>
      <c r="H69" s="18">
        <v>0</v>
      </c>
      <c r="I69" s="18">
        <v>0</v>
      </c>
      <c r="J69" s="18">
        <v>44</v>
      </c>
      <c r="L69" s="16">
        <f>Tabell103[[#This Row],[Sverige]]/Tabell103[[#This Row],[Totalt **]]</f>
        <v>0.97727272727272729</v>
      </c>
    </row>
    <row r="70" spans="1:12">
      <c r="A70" s="18" t="s">
        <v>52</v>
      </c>
      <c r="B70" s="18">
        <v>24</v>
      </c>
      <c r="C70" s="18">
        <v>2</v>
      </c>
      <c r="D70" s="18">
        <v>0</v>
      </c>
      <c r="E70" s="18">
        <v>1</v>
      </c>
      <c r="F70" s="18">
        <v>0</v>
      </c>
      <c r="G70" s="18">
        <v>0</v>
      </c>
      <c r="H70" s="18">
        <v>0</v>
      </c>
      <c r="I70" s="18">
        <v>2</v>
      </c>
      <c r="J70" s="18">
        <v>28</v>
      </c>
      <c r="L70" s="16">
        <f>Tabell103[[#This Row],[Sverige]]/Tabell103[[#This Row],[Totalt **]]</f>
        <v>0.8571428571428571</v>
      </c>
    </row>
    <row r="71" spans="1:12">
      <c r="A71" s="48" t="s">
        <v>75</v>
      </c>
      <c r="B71" s="18">
        <v>53</v>
      </c>
      <c r="C71" s="18">
        <v>5</v>
      </c>
      <c r="D71" s="18">
        <v>0</v>
      </c>
      <c r="E71" s="18">
        <v>0</v>
      </c>
      <c r="F71" s="18">
        <v>1</v>
      </c>
      <c r="G71" s="18">
        <v>1</v>
      </c>
      <c r="H71" s="18">
        <v>1</v>
      </c>
      <c r="I71" s="18">
        <v>7</v>
      </c>
      <c r="J71" s="18">
        <v>65</v>
      </c>
      <c r="L71" s="16">
        <f>Tabell103[[#This Row],[Sverige]]/Tabell103[[#This Row],[Totalt **]]</f>
        <v>0.81538461538461537</v>
      </c>
    </row>
    <row r="72" spans="1:12">
      <c r="A72" s="18" t="s">
        <v>53</v>
      </c>
      <c r="B72" s="18">
        <v>10</v>
      </c>
      <c r="C72" s="18">
        <v>0</v>
      </c>
      <c r="D72" s="18">
        <v>0</v>
      </c>
      <c r="E72" s="18">
        <v>0</v>
      </c>
      <c r="F72" s="18">
        <v>0</v>
      </c>
      <c r="G72" s="18">
        <v>0</v>
      </c>
      <c r="H72" s="18">
        <v>0</v>
      </c>
      <c r="I72" s="18">
        <v>0</v>
      </c>
      <c r="J72" s="18">
        <v>10</v>
      </c>
      <c r="L72" s="16">
        <f>Tabell103[[#This Row],[Sverige]]/Tabell103[[#This Row],[Totalt **]]</f>
        <v>1</v>
      </c>
    </row>
    <row r="73" spans="1:12">
      <c r="A73" s="18" t="s">
        <v>54</v>
      </c>
      <c r="B73" s="18">
        <v>582</v>
      </c>
      <c r="C73" s="18">
        <v>44</v>
      </c>
      <c r="D73" s="18">
        <v>0</v>
      </c>
      <c r="E73" s="18">
        <v>16</v>
      </c>
      <c r="F73" s="18">
        <v>1</v>
      </c>
      <c r="G73" s="18">
        <v>1</v>
      </c>
      <c r="H73" s="18">
        <v>7</v>
      </c>
      <c r="I73" s="18">
        <v>27</v>
      </c>
      <c r="J73" s="18">
        <v>653</v>
      </c>
      <c r="L73" s="16">
        <f>Tabell103[[#This Row],[Sverige]]/Tabell103[[#This Row],[Totalt **]]</f>
        <v>0.89127105666156203</v>
      </c>
    </row>
    <row r="74" spans="1:12">
      <c r="A74" s="18" t="s">
        <v>55</v>
      </c>
      <c r="B74" s="18">
        <v>22</v>
      </c>
      <c r="C74" s="18">
        <v>0</v>
      </c>
      <c r="D74" s="18">
        <v>0</v>
      </c>
      <c r="E74" s="18">
        <v>0</v>
      </c>
      <c r="F74" s="18">
        <v>0</v>
      </c>
      <c r="G74" s="18">
        <v>0</v>
      </c>
      <c r="H74" s="18">
        <v>0</v>
      </c>
      <c r="I74" s="18">
        <v>0</v>
      </c>
      <c r="J74" s="18">
        <v>22</v>
      </c>
      <c r="L74" s="16">
        <f>Tabell103[[#This Row],[Sverige]]/Tabell103[[#This Row],[Totalt **]]</f>
        <v>1</v>
      </c>
    </row>
    <row r="75" spans="1:12">
      <c r="A75" s="18" t="s">
        <v>56</v>
      </c>
      <c r="B75" s="18">
        <v>102</v>
      </c>
      <c r="C75" s="18">
        <v>26</v>
      </c>
      <c r="D75" s="18">
        <v>3</v>
      </c>
      <c r="E75" s="18">
        <v>1</v>
      </c>
      <c r="F75" s="18">
        <v>1</v>
      </c>
      <c r="G75" s="18">
        <v>0</v>
      </c>
      <c r="H75" s="18">
        <v>0</v>
      </c>
      <c r="I75" s="18">
        <v>39</v>
      </c>
      <c r="J75" s="18">
        <v>167</v>
      </c>
      <c r="L75" s="16">
        <f>Tabell103[[#This Row],[Sverige]]/Tabell103[[#This Row],[Totalt **]]</f>
        <v>0.6107784431137725</v>
      </c>
    </row>
    <row r="76" spans="1:12">
      <c r="A76" s="18" t="s">
        <v>979</v>
      </c>
      <c r="B76" s="18">
        <v>8190</v>
      </c>
      <c r="C76" s="18">
        <v>23</v>
      </c>
      <c r="D76" s="18">
        <v>0</v>
      </c>
      <c r="E76" s="18">
        <v>4</v>
      </c>
      <c r="F76" s="18">
        <v>3</v>
      </c>
      <c r="G76" s="18">
        <v>0</v>
      </c>
      <c r="H76" s="18">
        <v>5</v>
      </c>
      <c r="I76" s="18">
        <v>38</v>
      </c>
      <c r="J76" s="18">
        <v>8251</v>
      </c>
      <c r="L76" s="16">
        <f>Tabell103[[#This Row],[Sverige]]/Tabell103[[#This Row],[Totalt **]]</f>
        <v>0.99260695673251731</v>
      </c>
    </row>
    <row r="77" spans="1:12">
      <c r="A77" s="24" t="s">
        <v>30</v>
      </c>
    </row>
    <row r="78" spans="1:12">
      <c r="A78" s="24" t="s">
        <v>239</v>
      </c>
    </row>
    <row r="79" spans="1:12">
      <c r="A79" s="24" t="s">
        <v>57</v>
      </c>
    </row>
    <row r="80" spans="1:12">
      <c r="A80" s="24" t="s">
        <v>58</v>
      </c>
    </row>
    <row r="81" spans="1:1">
      <c r="A81" s="24" t="s">
        <v>59</v>
      </c>
    </row>
    <row r="82" spans="1:1">
      <c r="A82" s="24" t="s">
        <v>88</v>
      </c>
    </row>
    <row r="83" spans="1:1">
      <c r="A83" s="24" t="s">
        <v>60</v>
      </c>
    </row>
  </sheetData>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C3FD6-0FF8-48CB-945C-F650F6E0B054}">
  <dimension ref="A1:P37"/>
  <sheetViews>
    <sheetView zoomScaleNormal="100" workbookViewId="0"/>
  </sheetViews>
  <sheetFormatPr defaultColWidth="9.33203125" defaultRowHeight="13.5"/>
  <cols>
    <col min="1" max="1" width="40.6640625" style="16" customWidth="1"/>
    <col min="2" max="2" width="14" style="16" bestFit="1" customWidth="1"/>
    <col min="3" max="3" width="53.1640625" style="16" bestFit="1" customWidth="1"/>
    <col min="4" max="4" width="18" style="16" bestFit="1" customWidth="1"/>
    <col min="5" max="5" width="14" style="16" bestFit="1" customWidth="1"/>
    <col min="6" max="6" width="38.5" style="16" customWidth="1"/>
    <col min="7" max="7" width="18" style="16" bestFit="1" customWidth="1"/>
    <col min="8" max="8" width="14" style="16" bestFit="1" customWidth="1"/>
    <col min="9" max="9" width="39.1640625" style="16" bestFit="1" customWidth="1"/>
    <col min="10" max="10" width="18" style="16" bestFit="1" customWidth="1"/>
    <col min="11" max="11" width="13.1640625" style="16" bestFit="1" customWidth="1"/>
    <col min="12" max="12" width="40.33203125" style="16" bestFit="1" customWidth="1"/>
    <col min="13" max="13" width="19.1640625" style="16" bestFit="1" customWidth="1"/>
    <col min="14" max="14" width="14" style="16" bestFit="1" customWidth="1"/>
    <col min="15" max="15" width="39.1640625" style="16" bestFit="1" customWidth="1"/>
    <col min="16" max="16" width="21.1640625" style="16" bestFit="1" customWidth="1"/>
    <col min="17" max="16384" width="9.33203125" style="16"/>
  </cols>
  <sheetData>
    <row r="1" spans="1:16">
      <c r="A1" s="44" t="s">
        <v>898</v>
      </c>
    </row>
    <row r="2" spans="1:16" ht="17.25" customHeight="1">
      <c r="A2" s="17" t="s">
        <v>929</v>
      </c>
      <c r="B2" s="17"/>
      <c r="C2" s="17"/>
      <c r="D2" s="17"/>
      <c r="E2" s="17"/>
      <c r="F2" s="17"/>
      <c r="G2" s="17"/>
      <c r="H2" s="17"/>
      <c r="I2" s="17"/>
      <c r="J2" s="17"/>
    </row>
    <row r="3" spans="1:16" ht="17.25" customHeight="1">
      <c r="A3" s="45" t="s">
        <v>930</v>
      </c>
      <c r="B3" s="46"/>
      <c r="C3" s="46"/>
      <c r="D3" s="46"/>
      <c r="E3" s="46"/>
      <c r="F3" s="46"/>
      <c r="G3" s="46"/>
      <c r="H3" s="46"/>
      <c r="I3" s="46"/>
      <c r="J3" s="46"/>
    </row>
    <row r="4" spans="1:16" ht="15">
      <c r="A4" s="23" t="s">
        <v>29</v>
      </c>
      <c r="B4" s="23" t="s">
        <v>82</v>
      </c>
      <c r="C4" s="1" t="s">
        <v>83</v>
      </c>
      <c r="D4" s="1" t="s">
        <v>905</v>
      </c>
      <c r="E4" s="1" t="s">
        <v>907</v>
      </c>
      <c r="F4" s="1" t="s">
        <v>908</v>
      </c>
      <c r="G4" s="1" t="s">
        <v>909</v>
      </c>
      <c r="H4" s="1" t="s">
        <v>901</v>
      </c>
      <c r="I4" s="1" t="s">
        <v>902</v>
      </c>
      <c r="J4" s="1" t="s">
        <v>906</v>
      </c>
      <c r="K4" s="23" t="s">
        <v>903</v>
      </c>
      <c r="L4" s="23" t="s">
        <v>904</v>
      </c>
      <c r="M4" s="23" t="s">
        <v>923</v>
      </c>
      <c r="N4" s="23" t="s">
        <v>920</v>
      </c>
      <c r="O4" s="23" t="s">
        <v>918</v>
      </c>
      <c r="P4" s="23" t="s">
        <v>917</v>
      </c>
    </row>
    <row r="5" spans="1:16" ht="15">
      <c r="A5" s="47" t="s">
        <v>26</v>
      </c>
      <c r="B5" s="51" t="s">
        <v>82</v>
      </c>
      <c r="C5" s="51" t="s">
        <v>83</v>
      </c>
      <c r="D5" s="51" t="s">
        <v>905</v>
      </c>
      <c r="E5" s="51" t="s">
        <v>907</v>
      </c>
      <c r="F5" s="51" t="s">
        <v>925</v>
      </c>
      <c r="G5" s="51" t="s">
        <v>909</v>
      </c>
      <c r="H5" s="51" t="s">
        <v>901</v>
      </c>
      <c r="I5" s="51" t="s">
        <v>902</v>
      </c>
      <c r="J5" s="51" t="s">
        <v>906</v>
      </c>
      <c r="K5" s="51" t="s">
        <v>903</v>
      </c>
      <c r="L5" s="51" t="s">
        <v>904</v>
      </c>
      <c r="M5" s="51" t="s">
        <v>923</v>
      </c>
      <c r="N5" s="51" t="s">
        <v>920</v>
      </c>
      <c r="O5" s="51" t="s">
        <v>919</v>
      </c>
      <c r="P5" s="67" t="s">
        <v>917</v>
      </c>
    </row>
    <row r="6" spans="1:16">
      <c r="A6" s="48" t="s">
        <v>185</v>
      </c>
      <c r="B6" s="18">
        <v>187</v>
      </c>
      <c r="C6" s="18">
        <v>44</v>
      </c>
      <c r="D6" s="18">
        <v>93</v>
      </c>
      <c r="E6" s="18">
        <v>220</v>
      </c>
      <c r="F6" s="18">
        <v>31</v>
      </c>
      <c r="G6" s="18">
        <v>113</v>
      </c>
      <c r="H6" s="18">
        <v>205</v>
      </c>
      <c r="I6" s="18">
        <v>21</v>
      </c>
      <c r="J6" s="18">
        <v>94</v>
      </c>
      <c r="K6" s="18">
        <v>172</v>
      </c>
      <c r="L6" s="18">
        <v>28</v>
      </c>
      <c r="M6" s="18">
        <v>79</v>
      </c>
      <c r="N6" s="18">
        <v>224</v>
      </c>
      <c r="O6" s="18">
        <v>19</v>
      </c>
      <c r="P6" s="18">
        <v>112</v>
      </c>
    </row>
    <row r="7" spans="1:16">
      <c r="A7" s="18" t="s">
        <v>188</v>
      </c>
      <c r="B7" s="18">
        <v>351</v>
      </c>
      <c r="C7" s="18">
        <v>20</v>
      </c>
      <c r="D7" s="18">
        <v>12</v>
      </c>
      <c r="E7" s="18">
        <v>351</v>
      </c>
      <c r="F7" s="18">
        <v>15</v>
      </c>
      <c r="G7" s="18">
        <v>5</v>
      </c>
      <c r="H7" s="18">
        <v>321</v>
      </c>
      <c r="I7" s="18">
        <v>27</v>
      </c>
      <c r="J7" s="18">
        <v>10</v>
      </c>
      <c r="K7" s="18">
        <v>318</v>
      </c>
      <c r="L7" s="18">
        <v>11</v>
      </c>
      <c r="M7" s="18">
        <v>15</v>
      </c>
      <c r="N7" s="18">
        <v>365</v>
      </c>
      <c r="O7" s="18">
        <v>15</v>
      </c>
      <c r="P7" s="18">
        <v>15</v>
      </c>
    </row>
    <row r="8" spans="1:16">
      <c r="A8" s="48" t="s">
        <v>195</v>
      </c>
      <c r="B8" s="18">
        <v>1341</v>
      </c>
      <c r="C8" s="18">
        <v>762</v>
      </c>
      <c r="D8" s="18">
        <v>298</v>
      </c>
      <c r="E8" s="18">
        <v>1423</v>
      </c>
      <c r="F8" s="18">
        <v>637</v>
      </c>
      <c r="G8" s="18">
        <v>199</v>
      </c>
      <c r="H8" s="18">
        <v>1350</v>
      </c>
      <c r="I8" s="18">
        <v>678</v>
      </c>
      <c r="J8" s="18">
        <v>216</v>
      </c>
      <c r="K8" s="18">
        <v>1438</v>
      </c>
      <c r="L8" s="18">
        <v>644</v>
      </c>
      <c r="M8" s="18">
        <v>236</v>
      </c>
      <c r="N8" s="18">
        <v>1501</v>
      </c>
      <c r="O8" s="18">
        <v>670</v>
      </c>
      <c r="P8" s="18">
        <v>213</v>
      </c>
    </row>
    <row r="9" spans="1:16">
      <c r="A9" s="48" t="s">
        <v>199</v>
      </c>
      <c r="B9" s="18">
        <v>588</v>
      </c>
      <c r="C9" s="18">
        <v>35</v>
      </c>
      <c r="D9" s="18">
        <v>24</v>
      </c>
      <c r="E9" s="18">
        <v>591</v>
      </c>
      <c r="F9" s="18">
        <v>41</v>
      </c>
      <c r="G9" s="18">
        <v>25</v>
      </c>
      <c r="H9" s="18">
        <v>583</v>
      </c>
      <c r="I9" s="18">
        <v>32</v>
      </c>
      <c r="J9" s="18">
        <v>26</v>
      </c>
      <c r="K9" s="18">
        <v>603</v>
      </c>
      <c r="L9" s="18">
        <v>28</v>
      </c>
      <c r="M9" s="18">
        <v>30</v>
      </c>
      <c r="N9" s="18">
        <v>577</v>
      </c>
      <c r="O9" s="18">
        <v>36</v>
      </c>
      <c r="P9" s="18">
        <v>24</v>
      </c>
    </row>
    <row r="10" spans="1:16">
      <c r="A10" s="48" t="s">
        <v>676</v>
      </c>
      <c r="B10" s="18">
        <v>160</v>
      </c>
      <c r="C10" s="18">
        <v>0</v>
      </c>
      <c r="D10" s="18">
        <v>3</v>
      </c>
      <c r="E10" s="18">
        <v>265</v>
      </c>
      <c r="F10" s="18">
        <v>11</v>
      </c>
      <c r="G10" s="18">
        <v>3</v>
      </c>
      <c r="H10" s="18">
        <v>185</v>
      </c>
      <c r="I10" s="18">
        <v>8</v>
      </c>
      <c r="J10" s="18">
        <v>1</v>
      </c>
      <c r="K10" s="18">
        <v>136</v>
      </c>
      <c r="L10" s="18">
        <v>6</v>
      </c>
      <c r="M10" s="18">
        <v>5</v>
      </c>
      <c r="N10" s="18">
        <v>253</v>
      </c>
      <c r="O10" s="18">
        <v>6</v>
      </c>
      <c r="P10" s="18">
        <v>1</v>
      </c>
    </row>
    <row r="11" spans="1:16">
      <c r="A11" s="48" t="s">
        <v>200</v>
      </c>
      <c r="B11" s="18">
        <v>219</v>
      </c>
      <c r="C11" s="18">
        <v>6</v>
      </c>
      <c r="D11" s="18">
        <v>7</v>
      </c>
      <c r="E11" s="18">
        <v>216</v>
      </c>
      <c r="F11" s="18">
        <v>3</v>
      </c>
      <c r="G11" s="18">
        <v>1</v>
      </c>
      <c r="H11" s="18">
        <v>249</v>
      </c>
      <c r="I11" s="18">
        <v>7</v>
      </c>
      <c r="J11" s="18">
        <v>3</v>
      </c>
      <c r="K11" s="18">
        <v>211</v>
      </c>
      <c r="L11" s="18">
        <v>4</v>
      </c>
      <c r="M11" s="18">
        <v>1</v>
      </c>
      <c r="N11" s="18">
        <v>154</v>
      </c>
      <c r="O11" s="18">
        <v>2</v>
      </c>
      <c r="P11" s="18">
        <v>6</v>
      </c>
    </row>
    <row r="12" spans="1:16">
      <c r="A12" s="48" t="s">
        <v>203</v>
      </c>
      <c r="B12" s="18">
        <v>4510</v>
      </c>
      <c r="C12" s="18">
        <v>296</v>
      </c>
      <c r="D12" s="18">
        <v>137</v>
      </c>
      <c r="E12" s="18">
        <v>4609</v>
      </c>
      <c r="F12" s="18">
        <v>230</v>
      </c>
      <c r="G12" s="18">
        <v>159</v>
      </c>
      <c r="H12" s="18">
        <v>4422</v>
      </c>
      <c r="I12" s="18">
        <v>240</v>
      </c>
      <c r="J12" s="18">
        <v>152</v>
      </c>
      <c r="K12" s="18">
        <v>4349</v>
      </c>
      <c r="L12" s="18">
        <v>288</v>
      </c>
      <c r="M12" s="18">
        <v>202</v>
      </c>
      <c r="N12" s="18">
        <v>4389</v>
      </c>
      <c r="O12" s="18">
        <v>228</v>
      </c>
      <c r="P12" s="18">
        <v>156</v>
      </c>
    </row>
    <row r="13" spans="1:16">
      <c r="A13" s="48" t="s">
        <v>205</v>
      </c>
      <c r="B13" s="18">
        <v>284</v>
      </c>
      <c r="C13" s="18">
        <v>93</v>
      </c>
      <c r="D13" s="18">
        <v>63</v>
      </c>
      <c r="E13" s="18">
        <v>266</v>
      </c>
      <c r="F13" s="18">
        <v>67</v>
      </c>
      <c r="G13" s="18">
        <v>69</v>
      </c>
      <c r="H13" s="18">
        <v>288</v>
      </c>
      <c r="I13" s="18">
        <v>71</v>
      </c>
      <c r="J13" s="18">
        <v>87</v>
      </c>
      <c r="K13" s="18">
        <v>300</v>
      </c>
      <c r="L13" s="18">
        <v>51</v>
      </c>
      <c r="M13" s="18">
        <v>108</v>
      </c>
      <c r="N13" s="18">
        <v>290</v>
      </c>
      <c r="O13" s="18">
        <v>55</v>
      </c>
      <c r="P13" s="18">
        <v>89</v>
      </c>
    </row>
    <row r="14" spans="1:16" ht="15">
      <c r="A14" s="47" t="s">
        <v>27</v>
      </c>
      <c r="B14" s="56" t="str">
        <f>Tabell1034[[#Headers],[Sverige 2020]]</f>
        <v>Sverige 2020</v>
      </c>
      <c r="C14" s="56" t="str">
        <f>Tabell1034[[#Headers],[EU27/EES+Schweiz och Storbrittanien, exkl Sverige 2020]]</f>
        <v>EU27/EES+Schweiz och Storbrittanien, exkl Sverige 2020</v>
      </c>
      <c r="D14" s="56" t="str">
        <f>Tabell1034[[#Headers],[Tredje land 2020]]</f>
        <v>Tredje land 2020</v>
      </c>
      <c r="E14" s="56" t="str">
        <f>Tabell1034[[#Headers],[Sverige 2021]]</f>
        <v>Sverige 2021</v>
      </c>
      <c r="F14" s="56" t="str">
        <f>Tabell1034[[#Headers],[EU27/EES+Schweiz, exkl Sverige 2021]]</f>
        <v>EU27/EES+Schweiz, exkl Sverige 2021</v>
      </c>
      <c r="G14" s="56" t="str">
        <f>Tabell1034[[#Headers],[Tredje land 2021]]</f>
        <v>Tredje land 2021</v>
      </c>
      <c r="H14" s="56" t="str">
        <f>Tabell1034[[#Headers],[Sverige 2022]]</f>
        <v>Sverige 2022</v>
      </c>
      <c r="I14" s="56" t="str">
        <f>Tabell1034[[#Headers],[EU27/EES+Schweiz, exkl Sverige 2022]]</f>
        <v>EU27/EES+Schweiz, exkl Sverige 2022</v>
      </c>
      <c r="J14" s="56" t="str">
        <f>Tabell1034[[#Headers],[Tredje land 2022]]</f>
        <v>Tredje land 2022</v>
      </c>
      <c r="K14" s="56" t="str">
        <f>Tabell1034[[#Headers],[Sverige 2023]]</f>
        <v>Sverige 2023</v>
      </c>
      <c r="L14" s="56" t="str">
        <f>Tabell1034[[#Headers],[EU27/EES+Schweiz, exkl Sverige 2023]]</f>
        <v>EU27/EES+Schweiz, exkl Sverige 2023</v>
      </c>
      <c r="M14" s="56" t="str">
        <f>Tabell1034[[#Headers],[Tredje land 2023]]</f>
        <v>Tredje land 2023</v>
      </c>
      <c r="N14" s="56" t="str">
        <f>Tabell1034[[#Headers],[Sverige 2024]]</f>
        <v>Sverige 2024</v>
      </c>
      <c r="O14" s="56" t="str">
        <f>Tabell1034[[#Headers],[EU27/EES+Schweiz, exkl Sverige 2024]]</f>
        <v>EU27/EES+Schweiz, exkl Sverige 2024</v>
      </c>
      <c r="P14" s="61" t="s">
        <v>917</v>
      </c>
    </row>
    <row r="15" spans="1:16">
      <c r="A15" s="48" t="s">
        <v>185</v>
      </c>
      <c r="B15" s="18">
        <v>134</v>
      </c>
      <c r="C15" s="18">
        <v>29</v>
      </c>
      <c r="D15" s="18">
        <v>49</v>
      </c>
      <c r="E15" s="18">
        <v>171</v>
      </c>
      <c r="F15" s="18">
        <v>19</v>
      </c>
      <c r="G15" s="18">
        <v>65</v>
      </c>
      <c r="H15" s="18">
        <v>153</v>
      </c>
      <c r="I15" s="18">
        <v>15</v>
      </c>
      <c r="J15" s="18">
        <v>57</v>
      </c>
      <c r="K15" s="18">
        <v>139</v>
      </c>
      <c r="L15" s="18">
        <v>17</v>
      </c>
      <c r="M15" s="18">
        <v>50</v>
      </c>
      <c r="N15" s="18">
        <v>185</v>
      </c>
      <c r="O15" s="18">
        <v>16</v>
      </c>
      <c r="P15" s="18">
        <v>76</v>
      </c>
    </row>
    <row r="16" spans="1:16">
      <c r="A16" s="18" t="s">
        <v>188</v>
      </c>
      <c r="B16" s="18">
        <v>349</v>
      </c>
      <c r="C16" s="18">
        <v>20</v>
      </c>
      <c r="D16" s="18">
        <v>12</v>
      </c>
      <c r="E16" s="18">
        <v>349</v>
      </c>
      <c r="F16" s="18">
        <v>15</v>
      </c>
      <c r="G16" s="18">
        <v>5</v>
      </c>
      <c r="H16" s="18">
        <v>319</v>
      </c>
      <c r="I16" s="18">
        <v>27</v>
      </c>
      <c r="J16" s="18">
        <v>10</v>
      </c>
      <c r="K16" s="18">
        <v>314</v>
      </c>
      <c r="L16" s="18">
        <v>11</v>
      </c>
      <c r="M16" s="18">
        <v>15</v>
      </c>
      <c r="N16" s="18">
        <v>364</v>
      </c>
      <c r="O16" s="18">
        <v>15</v>
      </c>
      <c r="P16" s="18">
        <v>15</v>
      </c>
    </row>
    <row r="17" spans="1:16">
      <c r="A17" s="48" t="s">
        <v>195</v>
      </c>
      <c r="B17" s="18">
        <v>770</v>
      </c>
      <c r="C17" s="18">
        <v>402</v>
      </c>
      <c r="D17" s="18">
        <v>154</v>
      </c>
      <c r="E17" s="18">
        <v>779</v>
      </c>
      <c r="F17" s="18">
        <v>338</v>
      </c>
      <c r="G17" s="18">
        <v>116</v>
      </c>
      <c r="H17" s="18">
        <v>756</v>
      </c>
      <c r="I17" s="18">
        <v>379</v>
      </c>
      <c r="J17" s="18">
        <v>105</v>
      </c>
      <c r="K17" s="18">
        <v>828</v>
      </c>
      <c r="L17" s="18">
        <v>356</v>
      </c>
      <c r="M17" s="18">
        <v>129</v>
      </c>
      <c r="N17" s="18">
        <v>873</v>
      </c>
      <c r="O17" s="18">
        <v>379</v>
      </c>
      <c r="P17" s="18">
        <v>124</v>
      </c>
    </row>
    <row r="18" spans="1:16">
      <c r="A18" s="48" t="s">
        <v>199</v>
      </c>
      <c r="B18" s="18">
        <v>434</v>
      </c>
      <c r="C18" s="18">
        <v>27</v>
      </c>
      <c r="D18" s="18">
        <v>22</v>
      </c>
      <c r="E18" s="18">
        <v>428</v>
      </c>
      <c r="F18" s="18">
        <v>31</v>
      </c>
      <c r="G18" s="18">
        <v>18</v>
      </c>
      <c r="H18" s="18">
        <v>409</v>
      </c>
      <c r="I18" s="18">
        <v>23</v>
      </c>
      <c r="J18" s="18">
        <v>22</v>
      </c>
      <c r="K18" s="18">
        <v>415</v>
      </c>
      <c r="L18" s="18">
        <v>25</v>
      </c>
      <c r="M18" s="18">
        <v>26</v>
      </c>
      <c r="N18" s="18">
        <v>397</v>
      </c>
      <c r="O18" s="18">
        <v>34</v>
      </c>
      <c r="P18" s="18">
        <v>24</v>
      </c>
    </row>
    <row r="19" spans="1:16">
      <c r="A19" s="48" t="s">
        <v>676</v>
      </c>
      <c r="B19" s="18">
        <v>125</v>
      </c>
      <c r="C19" s="18">
        <v>0</v>
      </c>
      <c r="D19" s="18">
        <v>2</v>
      </c>
      <c r="E19" s="18">
        <v>211</v>
      </c>
      <c r="F19" s="18">
        <v>10</v>
      </c>
      <c r="G19" s="18">
        <v>3</v>
      </c>
      <c r="H19" s="18">
        <v>150</v>
      </c>
      <c r="I19" s="18">
        <v>4</v>
      </c>
      <c r="J19" s="18">
        <v>1</v>
      </c>
      <c r="K19" s="18">
        <v>109</v>
      </c>
      <c r="L19" s="18">
        <v>4</v>
      </c>
      <c r="M19" s="18">
        <v>5</v>
      </c>
      <c r="N19" s="18">
        <v>210</v>
      </c>
      <c r="O19" s="18">
        <v>5</v>
      </c>
      <c r="P19" s="18">
        <v>1</v>
      </c>
    </row>
    <row r="20" spans="1:16">
      <c r="A20" s="48" t="s">
        <v>200</v>
      </c>
      <c r="B20" s="18">
        <v>179</v>
      </c>
      <c r="C20" s="18">
        <v>6</v>
      </c>
      <c r="D20" s="18">
        <v>5</v>
      </c>
      <c r="E20" s="18">
        <v>178</v>
      </c>
      <c r="F20" s="18">
        <v>3</v>
      </c>
      <c r="G20" s="18">
        <v>1</v>
      </c>
      <c r="H20" s="18">
        <v>205</v>
      </c>
      <c r="I20" s="18">
        <v>6</v>
      </c>
      <c r="J20" s="18">
        <v>3</v>
      </c>
      <c r="K20" s="18">
        <v>184</v>
      </c>
      <c r="L20" s="18">
        <v>3</v>
      </c>
      <c r="M20" s="18">
        <v>1</v>
      </c>
      <c r="N20" s="18">
        <v>130</v>
      </c>
      <c r="O20" s="18">
        <v>1</v>
      </c>
      <c r="P20" s="18">
        <v>3</v>
      </c>
    </row>
    <row r="21" spans="1:16">
      <c r="A21" s="48" t="s">
        <v>203</v>
      </c>
      <c r="B21" s="18">
        <v>3918</v>
      </c>
      <c r="C21" s="18">
        <v>245</v>
      </c>
      <c r="D21" s="18">
        <v>111</v>
      </c>
      <c r="E21" s="18">
        <v>4034</v>
      </c>
      <c r="F21" s="18">
        <v>201</v>
      </c>
      <c r="G21" s="18">
        <v>128</v>
      </c>
      <c r="H21" s="18">
        <v>3884</v>
      </c>
      <c r="I21" s="18">
        <v>201</v>
      </c>
      <c r="J21" s="18">
        <v>117</v>
      </c>
      <c r="K21" s="18">
        <v>3813</v>
      </c>
      <c r="L21" s="18">
        <v>252</v>
      </c>
      <c r="M21" s="18">
        <v>175</v>
      </c>
      <c r="N21" s="18">
        <v>3808</v>
      </c>
      <c r="O21" s="18">
        <v>184</v>
      </c>
      <c r="P21" s="18">
        <v>128</v>
      </c>
    </row>
    <row r="22" spans="1:16">
      <c r="A22" s="48" t="s">
        <v>205</v>
      </c>
      <c r="B22" s="18">
        <v>181</v>
      </c>
      <c r="C22" s="18">
        <v>51</v>
      </c>
      <c r="D22" s="18">
        <v>26</v>
      </c>
      <c r="E22" s="18">
        <v>189</v>
      </c>
      <c r="F22" s="18">
        <v>41</v>
      </c>
      <c r="G22" s="18">
        <v>34</v>
      </c>
      <c r="H22" s="18">
        <v>207</v>
      </c>
      <c r="I22" s="18">
        <v>45</v>
      </c>
      <c r="J22" s="18">
        <v>50</v>
      </c>
      <c r="K22" s="18">
        <v>200</v>
      </c>
      <c r="L22" s="18">
        <v>26</v>
      </c>
      <c r="M22" s="18">
        <v>72</v>
      </c>
      <c r="N22" s="18">
        <v>189</v>
      </c>
      <c r="O22" s="18">
        <v>29</v>
      </c>
      <c r="P22" s="18">
        <v>49</v>
      </c>
    </row>
    <row r="23" spans="1:16" ht="15">
      <c r="A23" s="47" t="s">
        <v>28</v>
      </c>
      <c r="B23" s="51" t="s">
        <v>82</v>
      </c>
      <c r="C23" s="51" t="s">
        <v>81</v>
      </c>
      <c r="D23" s="51" t="s">
        <v>84</v>
      </c>
      <c r="E23" s="51" t="s">
        <v>907</v>
      </c>
      <c r="F23" s="51" t="s">
        <v>926</v>
      </c>
      <c r="G23" s="51" t="s">
        <v>927</v>
      </c>
      <c r="H23" s="51" t="s">
        <v>76</v>
      </c>
      <c r="I23" s="51" t="s">
        <v>77</v>
      </c>
      <c r="J23" s="51" t="s">
        <v>78</v>
      </c>
      <c r="K23" s="51" t="s">
        <v>79</v>
      </c>
      <c r="L23" s="51" t="s">
        <v>80</v>
      </c>
      <c r="M23" s="51" t="s">
        <v>924</v>
      </c>
      <c r="N23" s="51" t="s">
        <v>921</v>
      </c>
      <c r="O23" s="51" t="s">
        <v>922</v>
      </c>
      <c r="P23" s="67" t="s">
        <v>917</v>
      </c>
    </row>
    <row r="24" spans="1:16">
      <c r="A24" s="48" t="s">
        <v>185</v>
      </c>
      <c r="B24" s="18">
        <v>53</v>
      </c>
      <c r="C24" s="18">
        <v>15</v>
      </c>
      <c r="D24" s="18">
        <v>44</v>
      </c>
      <c r="E24" s="18">
        <v>49</v>
      </c>
      <c r="F24" s="18">
        <v>12</v>
      </c>
      <c r="G24" s="18">
        <v>48</v>
      </c>
      <c r="H24" s="18">
        <v>52</v>
      </c>
      <c r="I24" s="18">
        <v>6</v>
      </c>
      <c r="J24" s="18">
        <v>37</v>
      </c>
      <c r="K24" s="18">
        <v>33</v>
      </c>
      <c r="L24" s="18">
        <v>11</v>
      </c>
      <c r="M24" s="18">
        <v>29</v>
      </c>
      <c r="N24" s="18">
        <v>39</v>
      </c>
      <c r="O24" s="18">
        <v>3</v>
      </c>
      <c r="P24" s="18">
        <v>36</v>
      </c>
    </row>
    <row r="25" spans="1:16">
      <c r="A25" s="18" t="s">
        <v>188</v>
      </c>
      <c r="B25" s="18">
        <v>2</v>
      </c>
      <c r="C25" s="18">
        <v>0</v>
      </c>
      <c r="D25" s="18">
        <v>0</v>
      </c>
      <c r="E25" s="18">
        <v>2</v>
      </c>
      <c r="F25" s="18">
        <v>0</v>
      </c>
      <c r="G25" s="18">
        <v>0</v>
      </c>
      <c r="H25" s="18">
        <v>2</v>
      </c>
      <c r="I25" s="18">
        <v>0</v>
      </c>
      <c r="J25" s="18">
        <v>0</v>
      </c>
      <c r="K25" s="18">
        <v>4</v>
      </c>
      <c r="L25" s="18">
        <v>0</v>
      </c>
      <c r="M25" s="18">
        <v>0</v>
      </c>
      <c r="N25" s="18">
        <v>1</v>
      </c>
      <c r="O25" s="18">
        <v>0</v>
      </c>
      <c r="P25" s="18">
        <v>0</v>
      </c>
    </row>
    <row r="26" spans="1:16">
      <c r="A26" s="48" t="s">
        <v>195</v>
      </c>
      <c r="B26" s="18">
        <v>571</v>
      </c>
      <c r="C26" s="18">
        <v>360</v>
      </c>
      <c r="D26" s="18">
        <v>144</v>
      </c>
      <c r="E26" s="18">
        <v>644</v>
      </c>
      <c r="F26" s="18">
        <v>299</v>
      </c>
      <c r="G26" s="18">
        <v>83</v>
      </c>
      <c r="H26" s="18">
        <v>594</v>
      </c>
      <c r="I26" s="18">
        <v>299</v>
      </c>
      <c r="J26" s="18">
        <v>111</v>
      </c>
      <c r="K26" s="18">
        <v>610</v>
      </c>
      <c r="L26" s="18">
        <v>288</v>
      </c>
      <c r="M26" s="18">
        <v>107</v>
      </c>
      <c r="N26" s="18">
        <v>628</v>
      </c>
      <c r="O26" s="18">
        <v>291</v>
      </c>
      <c r="P26" s="18">
        <v>89</v>
      </c>
    </row>
    <row r="27" spans="1:16">
      <c r="A27" s="48" t="s">
        <v>199</v>
      </c>
      <c r="B27" s="18">
        <v>154</v>
      </c>
      <c r="C27" s="18">
        <v>8</v>
      </c>
      <c r="D27" s="18">
        <v>2</v>
      </c>
      <c r="E27" s="18">
        <v>163</v>
      </c>
      <c r="F27" s="18">
        <v>10</v>
      </c>
      <c r="G27" s="18">
        <v>7</v>
      </c>
      <c r="H27" s="18">
        <v>174</v>
      </c>
      <c r="I27" s="18">
        <v>9</v>
      </c>
      <c r="J27" s="18">
        <v>4</v>
      </c>
      <c r="K27" s="18">
        <v>188</v>
      </c>
      <c r="L27" s="18">
        <v>3</v>
      </c>
      <c r="M27" s="18">
        <v>4</v>
      </c>
      <c r="N27" s="18">
        <v>180</v>
      </c>
      <c r="O27" s="18">
        <v>2</v>
      </c>
      <c r="P27" s="18">
        <v>0</v>
      </c>
    </row>
    <row r="28" spans="1:16">
      <c r="A28" s="48" t="s">
        <v>676</v>
      </c>
      <c r="B28" s="18">
        <v>35</v>
      </c>
      <c r="C28" s="18">
        <v>0</v>
      </c>
      <c r="D28" s="18">
        <v>1</v>
      </c>
      <c r="E28" s="18">
        <v>54</v>
      </c>
      <c r="F28" s="18">
        <v>1</v>
      </c>
      <c r="G28" s="18">
        <v>0</v>
      </c>
      <c r="H28" s="18">
        <v>35</v>
      </c>
      <c r="I28" s="18">
        <v>4</v>
      </c>
      <c r="J28" s="18">
        <v>0</v>
      </c>
      <c r="K28" s="18">
        <v>27</v>
      </c>
      <c r="L28" s="18">
        <v>2</v>
      </c>
      <c r="M28" s="18">
        <v>0</v>
      </c>
      <c r="N28" s="18">
        <v>43</v>
      </c>
      <c r="O28" s="18">
        <v>1</v>
      </c>
      <c r="P28" s="18">
        <v>0</v>
      </c>
    </row>
    <row r="29" spans="1:16">
      <c r="A29" s="48" t="s">
        <v>200</v>
      </c>
      <c r="B29" s="18">
        <v>40</v>
      </c>
      <c r="C29" s="18">
        <v>0</v>
      </c>
      <c r="D29" s="18">
        <v>2</v>
      </c>
      <c r="E29" s="18">
        <v>38</v>
      </c>
      <c r="F29" s="18">
        <v>0</v>
      </c>
      <c r="G29" s="18">
        <v>0</v>
      </c>
      <c r="H29" s="18">
        <v>44</v>
      </c>
      <c r="I29" s="18">
        <v>1</v>
      </c>
      <c r="J29" s="18">
        <v>0</v>
      </c>
      <c r="K29" s="18">
        <v>27</v>
      </c>
      <c r="L29" s="18">
        <v>1</v>
      </c>
      <c r="M29" s="18">
        <v>0</v>
      </c>
      <c r="N29" s="18">
        <v>24</v>
      </c>
      <c r="O29" s="18">
        <v>1</v>
      </c>
      <c r="P29" s="18">
        <v>3</v>
      </c>
    </row>
    <row r="30" spans="1:16">
      <c r="A30" s="48" t="s">
        <v>203</v>
      </c>
      <c r="B30" s="18">
        <v>592</v>
      </c>
      <c r="C30" s="18">
        <v>51</v>
      </c>
      <c r="D30" s="18">
        <v>26</v>
      </c>
      <c r="E30" s="18">
        <v>575</v>
      </c>
      <c r="F30" s="18">
        <v>29</v>
      </c>
      <c r="G30" s="18">
        <v>31</v>
      </c>
      <c r="H30" s="18">
        <v>538</v>
      </c>
      <c r="I30" s="18">
        <v>39</v>
      </c>
      <c r="J30" s="18">
        <v>35</v>
      </c>
      <c r="K30" s="18">
        <v>536</v>
      </c>
      <c r="L30" s="18">
        <v>36</v>
      </c>
      <c r="M30" s="18">
        <v>27</v>
      </c>
      <c r="N30" s="18">
        <v>581</v>
      </c>
      <c r="O30" s="18">
        <v>44</v>
      </c>
      <c r="P30" s="18">
        <v>28</v>
      </c>
    </row>
    <row r="31" spans="1:16">
      <c r="A31" s="48" t="s">
        <v>205</v>
      </c>
      <c r="B31" s="18">
        <v>103</v>
      </c>
      <c r="C31" s="18">
        <v>42</v>
      </c>
      <c r="D31" s="18">
        <v>37</v>
      </c>
      <c r="E31" s="18">
        <v>77</v>
      </c>
      <c r="F31" s="18">
        <v>26</v>
      </c>
      <c r="G31" s="18">
        <v>35</v>
      </c>
      <c r="H31" s="18">
        <v>81</v>
      </c>
      <c r="I31" s="18">
        <v>26</v>
      </c>
      <c r="J31" s="18">
        <v>37</v>
      </c>
      <c r="K31" s="18">
        <v>100</v>
      </c>
      <c r="L31" s="18">
        <v>25</v>
      </c>
      <c r="M31" s="18">
        <v>36</v>
      </c>
      <c r="N31" s="18">
        <v>101</v>
      </c>
      <c r="O31" s="18">
        <v>26</v>
      </c>
      <c r="P31" s="18">
        <v>40</v>
      </c>
    </row>
    <row r="32" spans="1:16">
      <c r="A32" s="24" t="s">
        <v>30</v>
      </c>
    </row>
    <row r="33" spans="1:1">
      <c r="A33" s="24" t="s">
        <v>894</v>
      </c>
    </row>
    <row r="34" spans="1:1">
      <c r="A34" s="24"/>
    </row>
    <row r="35" spans="1:1">
      <c r="A35" s="24"/>
    </row>
    <row r="36" spans="1:1">
      <c r="A36" s="24"/>
    </row>
    <row r="37" spans="1:1">
      <c r="A37" s="24"/>
    </row>
  </sheetData>
  <pageMargins left="0.7" right="0.7" top="0.75" bottom="0.75" header="0.3" footer="0.3"/>
  <drawing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C1B45-6D26-49C0-BA1B-EB1108630F71}">
  <dimension ref="A1:K104"/>
  <sheetViews>
    <sheetView zoomScaleNormal="100" workbookViewId="0"/>
  </sheetViews>
  <sheetFormatPr defaultColWidth="9.33203125" defaultRowHeight="13.5"/>
  <cols>
    <col min="1" max="1" width="48.83203125" style="16" customWidth="1"/>
    <col min="2" max="2" width="22.83203125" style="16" bestFit="1" customWidth="1"/>
    <col min="3" max="3" width="17.1640625" style="16" bestFit="1" customWidth="1"/>
    <col min="4" max="4" width="5.83203125" style="16" bestFit="1" customWidth="1"/>
    <col min="5" max="5" width="17.1640625" style="16" bestFit="1" customWidth="1"/>
    <col min="6" max="6" width="5.83203125" style="16" bestFit="1" customWidth="1"/>
    <col min="7" max="7" width="17.1640625" style="16" bestFit="1" customWidth="1"/>
    <col min="8" max="8" width="5.83203125" style="16" bestFit="1" customWidth="1"/>
    <col min="9" max="9" width="17.1640625" style="16" bestFit="1" customWidth="1"/>
    <col min="10" max="10" width="6.1640625" style="16" bestFit="1" customWidth="1"/>
    <col min="11" max="11" width="20.1640625" style="16" bestFit="1" customWidth="1"/>
    <col min="12" max="16384" width="9.33203125" style="16"/>
  </cols>
  <sheetData>
    <row r="1" spans="1:11">
      <c r="A1" s="44" t="s">
        <v>898</v>
      </c>
    </row>
    <row r="2" spans="1:11" ht="17.25" customHeight="1">
      <c r="A2" s="17" t="s">
        <v>941</v>
      </c>
      <c r="B2" s="17"/>
      <c r="C2" s="17"/>
      <c r="D2" s="17"/>
      <c r="E2" s="17"/>
      <c r="F2" s="17"/>
      <c r="G2" s="17"/>
      <c r="H2" s="17"/>
      <c r="I2" s="17"/>
      <c r="J2" s="17"/>
    </row>
    <row r="3" spans="1:11" ht="17.25" customHeight="1">
      <c r="A3" s="45" t="s">
        <v>942</v>
      </c>
      <c r="B3" s="46"/>
      <c r="C3" s="46"/>
      <c r="D3" s="46"/>
      <c r="E3" s="46"/>
      <c r="F3" s="46"/>
      <c r="G3" s="46"/>
      <c r="H3" s="46"/>
      <c r="I3" s="46"/>
      <c r="J3" s="46"/>
    </row>
    <row r="4" spans="1:11" ht="15">
      <c r="A4" s="23" t="s">
        <v>98</v>
      </c>
      <c r="B4" s="105" t="s">
        <v>100</v>
      </c>
      <c r="C4" s="105" t="s">
        <v>886</v>
      </c>
      <c r="D4" s="105" t="s">
        <v>245</v>
      </c>
      <c r="E4" s="106" t="s">
        <v>889</v>
      </c>
      <c r="F4" s="105" t="s">
        <v>24</v>
      </c>
      <c r="G4" s="105" t="s">
        <v>890</v>
      </c>
      <c r="H4" s="105" t="s">
        <v>25</v>
      </c>
      <c r="I4" s="105" t="s">
        <v>888</v>
      </c>
      <c r="J4" s="23" t="s">
        <v>915</v>
      </c>
      <c r="K4" s="1" t="s">
        <v>934</v>
      </c>
    </row>
    <row r="5" spans="1:11" ht="15">
      <c r="A5" s="47" t="s">
        <v>89</v>
      </c>
      <c r="B5" s="51" t="s">
        <v>100</v>
      </c>
      <c r="C5" s="51" t="s">
        <v>939</v>
      </c>
      <c r="D5" s="51" t="s">
        <v>245</v>
      </c>
      <c r="E5" s="51" t="s">
        <v>940</v>
      </c>
      <c r="F5" s="51" t="s">
        <v>24</v>
      </c>
      <c r="G5" s="51" t="s">
        <v>936</v>
      </c>
      <c r="H5" s="51" t="s">
        <v>25</v>
      </c>
      <c r="I5" s="51" t="s">
        <v>935</v>
      </c>
      <c r="J5" s="51" t="s">
        <v>915</v>
      </c>
      <c r="K5" s="107" t="s">
        <v>934</v>
      </c>
    </row>
    <row r="6" spans="1:11">
      <c r="A6" s="18" t="s">
        <v>105</v>
      </c>
      <c r="B6" s="18">
        <v>3057</v>
      </c>
      <c r="C6" s="18">
        <v>1866</v>
      </c>
      <c r="D6" s="18">
        <v>3121</v>
      </c>
      <c r="E6" s="18">
        <v>1887</v>
      </c>
      <c r="F6" s="18">
        <v>3175</v>
      </c>
      <c r="G6" s="18">
        <v>1915</v>
      </c>
      <c r="H6" s="18">
        <v>3225</v>
      </c>
      <c r="I6" s="18">
        <v>1946</v>
      </c>
      <c r="J6" s="18">
        <v>3298</v>
      </c>
      <c r="K6" s="108">
        <v>1985</v>
      </c>
    </row>
    <row r="7" spans="1:11">
      <c r="A7" s="48" t="s">
        <v>106</v>
      </c>
      <c r="B7" s="18">
        <v>202</v>
      </c>
      <c r="C7" s="18">
        <v>109</v>
      </c>
      <c r="D7" s="18">
        <v>209</v>
      </c>
      <c r="E7" s="18">
        <v>111</v>
      </c>
      <c r="F7" s="18">
        <v>225</v>
      </c>
      <c r="G7" s="18">
        <v>128</v>
      </c>
      <c r="H7" s="18">
        <v>227</v>
      </c>
      <c r="I7" s="18">
        <v>126</v>
      </c>
      <c r="J7" s="18">
        <v>229</v>
      </c>
      <c r="K7" s="108">
        <v>123</v>
      </c>
    </row>
    <row r="8" spans="1:11">
      <c r="A8" s="48" t="s">
        <v>176</v>
      </c>
      <c r="B8" s="18">
        <v>172</v>
      </c>
      <c r="C8" s="18">
        <v>106</v>
      </c>
      <c r="D8" s="18">
        <v>174</v>
      </c>
      <c r="E8" s="18">
        <v>103</v>
      </c>
      <c r="F8" s="18">
        <v>184</v>
      </c>
      <c r="G8" s="18">
        <v>107</v>
      </c>
      <c r="H8" s="18">
        <v>185</v>
      </c>
      <c r="I8" s="18">
        <v>104</v>
      </c>
      <c r="J8" s="18">
        <v>192</v>
      </c>
      <c r="K8" s="108">
        <v>101</v>
      </c>
    </row>
    <row r="9" spans="1:11">
      <c r="A9" s="48" t="s">
        <v>107</v>
      </c>
      <c r="B9" s="18">
        <v>89</v>
      </c>
      <c r="C9" s="18">
        <v>56</v>
      </c>
      <c r="D9" s="18">
        <v>98</v>
      </c>
      <c r="E9" s="18">
        <v>63</v>
      </c>
      <c r="F9" s="18">
        <v>100</v>
      </c>
      <c r="G9" s="18">
        <v>63</v>
      </c>
      <c r="H9" s="18">
        <v>104</v>
      </c>
      <c r="I9" s="18">
        <v>66</v>
      </c>
      <c r="J9" s="18">
        <v>108</v>
      </c>
      <c r="K9" s="108">
        <v>70</v>
      </c>
    </row>
    <row r="10" spans="1:11">
      <c r="A10" s="48" t="s">
        <v>108</v>
      </c>
      <c r="B10" s="18">
        <v>226</v>
      </c>
      <c r="C10" s="18">
        <v>144</v>
      </c>
      <c r="D10" s="18">
        <v>236</v>
      </c>
      <c r="E10" s="18">
        <v>147</v>
      </c>
      <c r="F10" s="18">
        <v>245</v>
      </c>
      <c r="G10" s="18">
        <v>151</v>
      </c>
      <c r="H10" s="18">
        <v>249</v>
      </c>
      <c r="I10" s="18">
        <v>155</v>
      </c>
      <c r="J10" s="18">
        <v>252</v>
      </c>
      <c r="K10" s="108">
        <v>155</v>
      </c>
    </row>
    <row r="11" spans="1:11">
      <c r="A11" s="48" t="s">
        <v>109</v>
      </c>
      <c r="B11" s="18">
        <v>274</v>
      </c>
      <c r="C11" s="18">
        <v>204</v>
      </c>
      <c r="D11" s="18">
        <v>285</v>
      </c>
      <c r="E11" s="18">
        <v>212</v>
      </c>
      <c r="F11" s="18">
        <v>296</v>
      </c>
      <c r="G11" s="18">
        <v>215</v>
      </c>
      <c r="H11" s="18">
        <v>308</v>
      </c>
      <c r="I11" s="18">
        <v>222</v>
      </c>
      <c r="J11" s="18">
        <v>322</v>
      </c>
      <c r="K11" s="108">
        <v>229</v>
      </c>
    </row>
    <row r="12" spans="1:11">
      <c r="A12" s="48" t="s">
        <v>104</v>
      </c>
      <c r="B12" s="18">
        <v>4020</v>
      </c>
      <c r="C12" s="18">
        <v>2485</v>
      </c>
      <c r="D12" s="18">
        <v>4123</v>
      </c>
      <c r="E12" s="18">
        <v>2523</v>
      </c>
      <c r="F12" s="18">
        <v>4225</v>
      </c>
      <c r="G12" s="18">
        <v>2579</v>
      </c>
      <c r="H12" s="18">
        <v>4298</v>
      </c>
      <c r="I12" s="18">
        <v>2619</v>
      </c>
      <c r="J12" s="18">
        <v>4401</v>
      </c>
      <c r="K12" s="108">
        <v>2663</v>
      </c>
    </row>
    <row r="13" spans="1:11" ht="15">
      <c r="A13" s="47" t="s">
        <v>90</v>
      </c>
      <c r="B13" s="51" t="s">
        <v>182</v>
      </c>
      <c r="C13" s="51" t="s">
        <v>99</v>
      </c>
      <c r="D13" s="51" t="s">
        <v>100</v>
      </c>
      <c r="E13" s="51" t="s">
        <v>101</v>
      </c>
      <c r="F13" s="51">
        <v>2022</v>
      </c>
      <c r="G13" s="51" t="s">
        <v>102</v>
      </c>
      <c r="H13" s="51">
        <v>2023</v>
      </c>
      <c r="I13" s="51" t="s">
        <v>102</v>
      </c>
      <c r="J13" s="51">
        <v>2024</v>
      </c>
      <c r="K13" s="107" t="s">
        <v>103</v>
      </c>
    </row>
    <row r="14" spans="1:11">
      <c r="A14" s="48" t="s">
        <v>110</v>
      </c>
      <c r="B14" s="18">
        <v>410</v>
      </c>
      <c r="C14" s="18">
        <v>248</v>
      </c>
      <c r="D14" s="18">
        <v>424</v>
      </c>
      <c r="E14" s="18">
        <v>249</v>
      </c>
      <c r="F14" s="18">
        <v>438</v>
      </c>
      <c r="G14" s="18">
        <v>256</v>
      </c>
      <c r="H14" s="18">
        <v>446</v>
      </c>
      <c r="I14" s="18">
        <v>259</v>
      </c>
      <c r="J14" s="18">
        <v>452</v>
      </c>
      <c r="K14" s="108">
        <v>264</v>
      </c>
    </row>
    <row r="15" spans="1:11">
      <c r="A15" s="18" t="s">
        <v>111</v>
      </c>
      <c r="B15" s="18">
        <v>2785</v>
      </c>
      <c r="C15" s="18">
        <v>1815</v>
      </c>
      <c r="D15" s="18">
        <v>2865</v>
      </c>
      <c r="E15" s="18">
        <v>1844</v>
      </c>
      <c r="F15" s="18">
        <v>2945</v>
      </c>
      <c r="G15" s="18">
        <v>1893</v>
      </c>
      <c r="H15" s="18">
        <v>3042</v>
      </c>
      <c r="I15" s="18">
        <v>1957</v>
      </c>
      <c r="J15" s="18">
        <v>3136</v>
      </c>
      <c r="K15" s="108">
        <v>2015</v>
      </c>
    </row>
    <row r="16" spans="1:11">
      <c r="A16" s="48" t="s">
        <v>112</v>
      </c>
      <c r="B16" s="18">
        <v>217</v>
      </c>
      <c r="C16" s="18">
        <v>149</v>
      </c>
      <c r="D16" s="18">
        <v>220</v>
      </c>
      <c r="E16" s="18">
        <v>146</v>
      </c>
      <c r="F16" s="18">
        <v>226</v>
      </c>
      <c r="G16" s="18">
        <v>149</v>
      </c>
      <c r="H16" s="18">
        <v>235</v>
      </c>
      <c r="I16" s="18">
        <v>150</v>
      </c>
      <c r="J16" s="18">
        <v>240</v>
      </c>
      <c r="K16" s="108">
        <v>151</v>
      </c>
    </row>
    <row r="17" spans="1:11">
      <c r="A17" s="48" t="s">
        <v>104</v>
      </c>
      <c r="B17" s="18">
        <v>3412</v>
      </c>
      <c r="C17" s="18">
        <v>2212</v>
      </c>
      <c r="D17" s="18">
        <v>3509</v>
      </c>
      <c r="E17" s="18">
        <v>2239</v>
      </c>
      <c r="F17" s="18">
        <v>3609</v>
      </c>
      <c r="G17" s="18">
        <v>2298</v>
      </c>
      <c r="H17" s="18">
        <v>3723</v>
      </c>
      <c r="I17" s="18">
        <v>2366</v>
      </c>
      <c r="J17" s="18">
        <v>3828</v>
      </c>
      <c r="K17" s="108">
        <v>2430</v>
      </c>
    </row>
    <row r="18" spans="1:11" ht="15">
      <c r="A18" s="47" t="s">
        <v>91</v>
      </c>
      <c r="B18" s="59" t="s">
        <v>100</v>
      </c>
      <c r="C18" s="59" t="s">
        <v>939</v>
      </c>
      <c r="D18" s="59" t="s">
        <v>245</v>
      </c>
      <c r="E18" s="59" t="s">
        <v>940</v>
      </c>
      <c r="F18" s="59" t="s">
        <v>24</v>
      </c>
      <c r="G18" s="59" t="s">
        <v>936</v>
      </c>
      <c r="H18" s="59" t="s">
        <v>25</v>
      </c>
      <c r="I18" s="59" t="s">
        <v>935</v>
      </c>
      <c r="J18" s="59" t="s">
        <v>915</v>
      </c>
      <c r="K18" s="109" t="s">
        <v>934</v>
      </c>
    </row>
    <row r="19" spans="1:11">
      <c r="A19" s="48" t="s">
        <v>113</v>
      </c>
      <c r="B19" s="18">
        <v>379</v>
      </c>
      <c r="C19" s="18">
        <v>368</v>
      </c>
      <c r="D19" s="18">
        <v>461</v>
      </c>
      <c r="E19" s="18">
        <v>448</v>
      </c>
      <c r="F19" s="18">
        <v>525</v>
      </c>
      <c r="G19" s="18">
        <v>506</v>
      </c>
      <c r="H19" s="18">
        <v>613</v>
      </c>
      <c r="I19" s="18">
        <v>590</v>
      </c>
      <c r="J19" s="18">
        <v>692</v>
      </c>
      <c r="K19" s="108">
        <v>668</v>
      </c>
    </row>
    <row r="20" spans="1:11">
      <c r="A20" s="48" t="s">
        <v>114</v>
      </c>
      <c r="B20" s="18">
        <v>13143</v>
      </c>
      <c r="C20" s="18">
        <v>7387</v>
      </c>
      <c r="D20" s="18">
        <v>13537</v>
      </c>
      <c r="E20" s="18">
        <v>7503</v>
      </c>
      <c r="F20" s="18">
        <v>13935</v>
      </c>
      <c r="G20" s="18">
        <v>7653</v>
      </c>
      <c r="H20" s="18">
        <v>14382</v>
      </c>
      <c r="I20" s="18">
        <v>7908</v>
      </c>
      <c r="J20" s="18">
        <v>14881</v>
      </c>
      <c r="K20" s="108">
        <v>8207</v>
      </c>
    </row>
    <row r="21" spans="1:11">
      <c r="A21" s="48" t="s">
        <v>115</v>
      </c>
      <c r="B21" s="18">
        <v>288</v>
      </c>
      <c r="C21" s="18">
        <v>158</v>
      </c>
      <c r="D21" s="18">
        <v>308</v>
      </c>
      <c r="E21" s="18">
        <v>172</v>
      </c>
      <c r="F21" s="18">
        <v>338</v>
      </c>
      <c r="G21" s="18">
        <v>201</v>
      </c>
      <c r="H21" s="18">
        <v>363</v>
      </c>
      <c r="I21" s="18">
        <v>220</v>
      </c>
      <c r="J21" s="18">
        <v>384</v>
      </c>
      <c r="K21" s="108">
        <v>238</v>
      </c>
    </row>
    <row r="22" spans="1:11" ht="15">
      <c r="A22" s="18" t="s">
        <v>116</v>
      </c>
      <c r="B22" s="58">
        <v>859</v>
      </c>
      <c r="C22" s="58">
        <v>520</v>
      </c>
      <c r="D22" s="58">
        <v>894</v>
      </c>
      <c r="E22" s="58">
        <v>535</v>
      </c>
      <c r="F22" s="58">
        <v>920</v>
      </c>
      <c r="G22" s="58">
        <v>550</v>
      </c>
      <c r="H22" s="58">
        <v>956</v>
      </c>
      <c r="I22" s="58">
        <v>576</v>
      </c>
      <c r="J22" s="58">
        <v>978</v>
      </c>
      <c r="K22" s="110">
        <v>585</v>
      </c>
    </row>
    <row r="23" spans="1:11">
      <c r="A23" s="48" t="s">
        <v>117</v>
      </c>
      <c r="B23" s="18">
        <v>1005</v>
      </c>
      <c r="C23" s="18">
        <v>625</v>
      </c>
      <c r="D23" s="18">
        <v>1035</v>
      </c>
      <c r="E23" s="18">
        <v>631</v>
      </c>
      <c r="F23" s="18">
        <v>1071</v>
      </c>
      <c r="G23" s="18">
        <v>638</v>
      </c>
      <c r="H23" s="18">
        <v>1102</v>
      </c>
      <c r="I23" s="18">
        <v>660</v>
      </c>
      <c r="J23" s="18">
        <v>1116</v>
      </c>
      <c r="K23" s="108">
        <v>669</v>
      </c>
    </row>
    <row r="24" spans="1:11">
      <c r="A24" s="18" t="s">
        <v>118</v>
      </c>
      <c r="B24" s="18">
        <v>170</v>
      </c>
      <c r="C24" s="18">
        <v>120</v>
      </c>
      <c r="D24" s="18">
        <v>175</v>
      </c>
      <c r="E24" s="18">
        <v>119</v>
      </c>
      <c r="F24" s="18">
        <v>183</v>
      </c>
      <c r="G24" s="18">
        <v>123</v>
      </c>
      <c r="H24" s="18">
        <v>186</v>
      </c>
      <c r="I24" s="18">
        <v>123</v>
      </c>
      <c r="J24" s="18">
        <v>190</v>
      </c>
      <c r="K24" s="108">
        <v>122</v>
      </c>
    </row>
    <row r="25" spans="1:11">
      <c r="A25" s="48" t="s">
        <v>119</v>
      </c>
      <c r="B25" s="18">
        <v>89</v>
      </c>
      <c r="C25" s="18">
        <v>65</v>
      </c>
      <c r="D25" s="18">
        <v>97</v>
      </c>
      <c r="E25" s="18">
        <v>71</v>
      </c>
      <c r="F25" s="18">
        <v>105</v>
      </c>
      <c r="G25" s="18">
        <v>76</v>
      </c>
      <c r="H25" s="18">
        <v>113</v>
      </c>
      <c r="I25" s="18">
        <v>82</v>
      </c>
      <c r="J25" s="18">
        <v>118</v>
      </c>
      <c r="K25" s="108">
        <v>87</v>
      </c>
    </row>
    <row r="26" spans="1:11">
      <c r="A26" s="48" t="s">
        <v>120</v>
      </c>
      <c r="B26" s="18">
        <v>11</v>
      </c>
      <c r="C26" s="18">
        <v>3</v>
      </c>
      <c r="D26" s="18">
        <v>10</v>
      </c>
      <c r="E26" s="18">
        <v>3</v>
      </c>
      <c r="F26" s="18">
        <v>10</v>
      </c>
      <c r="G26" s="18">
        <v>3</v>
      </c>
      <c r="H26" s="18">
        <v>10</v>
      </c>
      <c r="I26" s="18">
        <v>1</v>
      </c>
      <c r="J26" s="18">
        <v>10</v>
      </c>
      <c r="K26" s="108">
        <v>0</v>
      </c>
    </row>
    <row r="27" spans="1:11">
      <c r="A27" s="48" t="s">
        <v>121</v>
      </c>
      <c r="B27" s="18">
        <v>897</v>
      </c>
      <c r="C27" s="18">
        <v>641</v>
      </c>
      <c r="D27" s="18">
        <v>929</v>
      </c>
      <c r="E27" s="18">
        <v>655</v>
      </c>
      <c r="F27" s="18">
        <v>960</v>
      </c>
      <c r="G27" s="18">
        <v>672</v>
      </c>
      <c r="H27" s="18">
        <v>1008</v>
      </c>
      <c r="I27" s="18">
        <v>708</v>
      </c>
      <c r="J27" s="18">
        <v>1052</v>
      </c>
      <c r="K27" s="108">
        <v>745</v>
      </c>
    </row>
    <row r="28" spans="1:11">
      <c r="A28" s="48" t="s">
        <v>122</v>
      </c>
      <c r="B28" s="18">
        <v>610</v>
      </c>
      <c r="C28" s="18">
        <v>362</v>
      </c>
      <c r="D28" s="18">
        <v>622</v>
      </c>
      <c r="E28" s="18">
        <v>367</v>
      </c>
      <c r="F28" s="18">
        <v>633</v>
      </c>
      <c r="G28" s="18">
        <v>370</v>
      </c>
      <c r="H28" s="18">
        <v>648</v>
      </c>
      <c r="I28" s="18">
        <v>372</v>
      </c>
      <c r="J28" s="18">
        <v>671</v>
      </c>
      <c r="K28" s="108">
        <v>387</v>
      </c>
    </row>
    <row r="29" spans="1:11">
      <c r="A29" s="48" t="s">
        <v>123</v>
      </c>
      <c r="B29" s="18">
        <v>88</v>
      </c>
      <c r="C29" s="18">
        <v>64</v>
      </c>
      <c r="D29" s="18">
        <v>90</v>
      </c>
      <c r="E29" s="18">
        <v>67</v>
      </c>
      <c r="F29" s="18">
        <v>95</v>
      </c>
      <c r="G29" s="18">
        <v>69</v>
      </c>
      <c r="H29" s="18">
        <v>99</v>
      </c>
      <c r="I29" s="18">
        <v>70</v>
      </c>
      <c r="J29" s="18">
        <v>102</v>
      </c>
      <c r="K29" s="108">
        <v>72</v>
      </c>
    </row>
    <row r="30" spans="1:11">
      <c r="A30" s="48" t="s">
        <v>703</v>
      </c>
      <c r="B30" s="18">
        <v>109</v>
      </c>
      <c r="C30" s="18">
        <v>33</v>
      </c>
      <c r="D30" s="18">
        <v>105</v>
      </c>
      <c r="E30" s="18">
        <v>29</v>
      </c>
      <c r="F30" s="18">
        <v>110</v>
      </c>
      <c r="G30" s="18">
        <v>34</v>
      </c>
      <c r="H30" s="18">
        <v>112</v>
      </c>
      <c r="I30" s="18">
        <v>34</v>
      </c>
      <c r="J30" s="18">
        <v>110</v>
      </c>
      <c r="K30" s="108">
        <v>33</v>
      </c>
    </row>
    <row r="31" spans="1:11">
      <c r="A31" s="48" t="s">
        <v>104</v>
      </c>
      <c r="B31" s="18">
        <v>17648</v>
      </c>
      <c r="C31" s="18">
        <v>10346</v>
      </c>
      <c r="D31" s="18">
        <v>18263</v>
      </c>
      <c r="E31" s="18">
        <v>10600</v>
      </c>
      <c r="F31" s="18">
        <v>18885</v>
      </c>
      <c r="G31" s="18">
        <v>10895</v>
      </c>
      <c r="H31" s="18">
        <v>19592</v>
      </c>
      <c r="I31" s="18">
        <v>11344</v>
      </c>
      <c r="J31" s="18">
        <v>20304</v>
      </c>
      <c r="K31" s="108">
        <v>11813</v>
      </c>
    </row>
    <row r="32" spans="1:11" ht="15">
      <c r="A32" s="47" t="s">
        <v>92</v>
      </c>
      <c r="B32" s="59" t="s">
        <v>100</v>
      </c>
      <c r="C32" s="59" t="s">
        <v>939</v>
      </c>
      <c r="D32" s="59" t="s">
        <v>245</v>
      </c>
      <c r="E32" s="59" t="s">
        <v>940</v>
      </c>
      <c r="F32" s="59" t="s">
        <v>24</v>
      </c>
      <c r="G32" s="59" t="s">
        <v>936</v>
      </c>
      <c r="H32" s="59" t="s">
        <v>25</v>
      </c>
      <c r="I32" s="59" t="s">
        <v>935</v>
      </c>
      <c r="J32" s="59" t="s">
        <v>915</v>
      </c>
      <c r="K32" s="109" t="s">
        <v>934</v>
      </c>
    </row>
    <row r="33" spans="1:11">
      <c r="A33" s="18" t="s">
        <v>125</v>
      </c>
      <c r="B33" s="18">
        <v>558</v>
      </c>
      <c r="C33" s="18">
        <v>395</v>
      </c>
      <c r="D33" s="18">
        <v>571</v>
      </c>
      <c r="E33" s="18">
        <v>403</v>
      </c>
      <c r="F33" s="18">
        <v>580</v>
      </c>
      <c r="G33" s="18">
        <v>404</v>
      </c>
      <c r="H33" s="18">
        <v>594</v>
      </c>
      <c r="I33" s="18">
        <v>403</v>
      </c>
      <c r="J33" s="18">
        <v>608</v>
      </c>
      <c r="K33" s="108">
        <v>409</v>
      </c>
    </row>
    <row r="34" spans="1:11">
      <c r="A34" s="18" t="s">
        <v>126</v>
      </c>
      <c r="B34" s="18">
        <v>1345</v>
      </c>
      <c r="C34" s="18">
        <v>645</v>
      </c>
      <c r="D34" s="18">
        <v>1374</v>
      </c>
      <c r="E34" s="18">
        <v>651</v>
      </c>
      <c r="F34" s="18">
        <v>1405</v>
      </c>
      <c r="G34" s="18">
        <v>666</v>
      </c>
      <c r="H34" s="18">
        <v>1435</v>
      </c>
      <c r="I34" s="18">
        <v>675</v>
      </c>
      <c r="J34" s="18">
        <v>1460</v>
      </c>
      <c r="K34" s="108">
        <v>678</v>
      </c>
    </row>
    <row r="35" spans="1:11">
      <c r="A35" s="48" t="s">
        <v>177</v>
      </c>
      <c r="B35" s="18">
        <v>505</v>
      </c>
      <c r="C35" s="18">
        <v>355</v>
      </c>
      <c r="D35" s="18">
        <v>524</v>
      </c>
      <c r="E35" s="18">
        <v>361</v>
      </c>
      <c r="F35" s="18">
        <v>537</v>
      </c>
      <c r="G35" s="18">
        <v>366</v>
      </c>
      <c r="H35" s="18">
        <v>553</v>
      </c>
      <c r="I35" s="18">
        <v>373</v>
      </c>
      <c r="J35" s="18">
        <v>569</v>
      </c>
      <c r="K35" s="108">
        <v>378</v>
      </c>
    </row>
    <row r="36" spans="1:11">
      <c r="A36" s="18" t="s">
        <v>127</v>
      </c>
      <c r="B36" s="18">
        <v>6929</v>
      </c>
      <c r="C36" s="18">
        <v>4328</v>
      </c>
      <c r="D36" s="18">
        <v>7036</v>
      </c>
      <c r="E36" s="18">
        <v>4366</v>
      </c>
      <c r="F36" s="18">
        <v>7164</v>
      </c>
      <c r="G36" s="18">
        <v>4405</v>
      </c>
      <c r="H36" s="18">
        <v>7283</v>
      </c>
      <c r="I36" s="18">
        <v>4439</v>
      </c>
      <c r="J36" s="18">
        <v>7400</v>
      </c>
      <c r="K36" s="108">
        <v>4479</v>
      </c>
    </row>
    <row r="37" spans="1:11">
      <c r="A37" s="18" t="s">
        <v>128</v>
      </c>
      <c r="B37" s="18">
        <v>1846</v>
      </c>
      <c r="C37" s="18">
        <v>1290</v>
      </c>
      <c r="D37" s="18">
        <v>1910</v>
      </c>
      <c r="E37" s="18">
        <v>1328</v>
      </c>
      <c r="F37" s="18">
        <v>1969</v>
      </c>
      <c r="G37" s="18">
        <v>1352</v>
      </c>
      <c r="H37" s="18">
        <v>2014</v>
      </c>
      <c r="I37" s="18">
        <v>1363</v>
      </c>
      <c r="J37" s="18">
        <v>2051</v>
      </c>
      <c r="K37" s="108">
        <v>1367</v>
      </c>
    </row>
    <row r="38" spans="1:11">
      <c r="A38" s="18" t="s">
        <v>129</v>
      </c>
      <c r="B38" s="18">
        <v>645</v>
      </c>
      <c r="C38" s="18">
        <v>381</v>
      </c>
      <c r="D38" s="18">
        <v>662</v>
      </c>
      <c r="E38" s="18">
        <v>380</v>
      </c>
      <c r="F38" s="18">
        <v>684</v>
      </c>
      <c r="G38" s="18">
        <v>386</v>
      </c>
      <c r="H38" s="18">
        <v>690</v>
      </c>
      <c r="I38" s="18">
        <v>385</v>
      </c>
      <c r="J38" s="18">
        <v>704</v>
      </c>
      <c r="K38" s="108">
        <v>388</v>
      </c>
    </row>
    <row r="39" spans="1:11">
      <c r="A39" s="18" t="s">
        <v>130</v>
      </c>
      <c r="B39" s="18">
        <v>618</v>
      </c>
      <c r="C39" s="18">
        <v>437</v>
      </c>
      <c r="D39" s="18">
        <v>634</v>
      </c>
      <c r="E39" s="18">
        <v>447</v>
      </c>
      <c r="F39" s="18">
        <v>658</v>
      </c>
      <c r="G39" s="18">
        <v>456</v>
      </c>
      <c r="H39" s="18">
        <v>676</v>
      </c>
      <c r="I39" s="18">
        <v>464</v>
      </c>
      <c r="J39" s="18">
        <v>697</v>
      </c>
      <c r="K39" s="108">
        <v>477</v>
      </c>
    </row>
    <row r="40" spans="1:11">
      <c r="A40" s="18" t="s">
        <v>131</v>
      </c>
      <c r="B40" s="18">
        <v>518</v>
      </c>
      <c r="C40" s="18">
        <v>317</v>
      </c>
      <c r="D40" s="18">
        <v>536</v>
      </c>
      <c r="E40" s="18">
        <v>328</v>
      </c>
      <c r="F40" s="18">
        <v>546</v>
      </c>
      <c r="G40" s="18">
        <v>325</v>
      </c>
      <c r="H40" s="18">
        <v>557</v>
      </c>
      <c r="I40" s="18">
        <v>325</v>
      </c>
      <c r="J40" s="18">
        <v>575</v>
      </c>
      <c r="K40" s="108">
        <v>335</v>
      </c>
    </row>
    <row r="41" spans="1:11">
      <c r="A41" s="48" t="s">
        <v>104</v>
      </c>
      <c r="B41" s="18">
        <v>12964</v>
      </c>
      <c r="C41" s="18">
        <v>8148</v>
      </c>
      <c r="D41" s="18">
        <v>13247</v>
      </c>
      <c r="E41" s="18">
        <v>8264</v>
      </c>
      <c r="F41" s="18">
        <v>13543</v>
      </c>
      <c r="G41" s="18">
        <v>8360</v>
      </c>
      <c r="H41" s="18">
        <v>13802</v>
      </c>
      <c r="I41" s="18">
        <v>8427</v>
      </c>
      <c r="J41" s="18">
        <v>14064</v>
      </c>
      <c r="K41" s="108">
        <v>8511</v>
      </c>
    </row>
    <row r="42" spans="1:11" ht="15">
      <c r="A42" s="47" t="s">
        <v>93</v>
      </c>
      <c r="B42" s="59" t="s">
        <v>100</v>
      </c>
      <c r="C42" s="59" t="s">
        <v>939</v>
      </c>
      <c r="D42" s="59" t="s">
        <v>245</v>
      </c>
      <c r="E42" s="59" t="s">
        <v>940</v>
      </c>
      <c r="F42" s="59" t="s">
        <v>24</v>
      </c>
      <c r="G42" s="59" t="s">
        <v>936</v>
      </c>
      <c r="H42" s="59" t="s">
        <v>25</v>
      </c>
      <c r="I42" s="59" t="s">
        <v>935</v>
      </c>
      <c r="J42" s="59" t="s">
        <v>915</v>
      </c>
      <c r="K42" s="109" t="s">
        <v>934</v>
      </c>
    </row>
    <row r="43" spans="1:11">
      <c r="A43" s="18" t="s">
        <v>132</v>
      </c>
      <c r="B43" s="18">
        <v>3610</v>
      </c>
      <c r="C43" s="18">
        <v>2400</v>
      </c>
      <c r="D43" s="18">
        <v>3706</v>
      </c>
      <c r="E43" s="18">
        <v>2417</v>
      </c>
      <c r="F43" s="18">
        <v>3802</v>
      </c>
      <c r="G43" s="18">
        <v>2429</v>
      </c>
      <c r="H43" s="18">
        <v>3921</v>
      </c>
      <c r="I43" s="18">
        <v>2475</v>
      </c>
      <c r="J43" s="18">
        <v>4023</v>
      </c>
      <c r="K43" s="108">
        <v>2538</v>
      </c>
    </row>
    <row r="44" spans="1:11">
      <c r="A44" s="18" t="s">
        <v>133</v>
      </c>
      <c r="B44" s="18">
        <v>213</v>
      </c>
      <c r="C44" s="18">
        <v>112</v>
      </c>
      <c r="D44" s="18">
        <v>215</v>
      </c>
      <c r="E44" s="18">
        <v>108</v>
      </c>
      <c r="F44" s="18">
        <v>216</v>
      </c>
      <c r="G44" s="18">
        <v>103</v>
      </c>
      <c r="H44" s="18">
        <v>215</v>
      </c>
      <c r="I44" s="18">
        <v>102</v>
      </c>
      <c r="J44" s="18">
        <v>216</v>
      </c>
      <c r="K44" s="108">
        <v>96</v>
      </c>
    </row>
    <row r="45" spans="1:11">
      <c r="A45" s="18" t="s">
        <v>134</v>
      </c>
      <c r="B45" s="18">
        <v>221</v>
      </c>
      <c r="C45" s="18">
        <v>152</v>
      </c>
      <c r="D45" s="18">
        <v>230</v>
      </c>
      <c r="E45" s="18">
        <v>155</v>
      </c>
      <c r="F45" s="18">
        <v>233</v>
      </c>
      <c r="G45" s="18">
        <v>151</v>
      </c>
      <c r="H45" s="18">
        <v>241</v>
      </c>
      <c r="I45" s="18">
        <v>154</v>
      </c>
      <c r="J45" s="18">
        <v>245</v>
      </c>
      <c r="K45" s="108">
        <v>156</v>
      </c>
    </row>
    <row r="46" spans="1:11">
      <c r="A46" s="18" t="s">
        <v>135</v>
      </c>
      <c r="B46" s="18">
        <v>3681</v>
      </c>
      <c r="C46" s="18">
        <v>2065</v>
      </c>
      <c r="D46" s="18">
        <v>3729</v>
      </c>
      <c r="E46" s="18">
        <v>2073</v>
      </c>
      <c r="F46" s="18">
        <v>3785</v>
      </c>
      <c r="G46" s="18">
        <v>2068</v>
      </c>
      <c r="H46" s="18">
        <v>3813</v>
      </c>
      <c r="I46" s="18">
        <v>2061</v>
      </c>
      <c r="J46" s="18">
        <v>3833</v>
      </c>
      <c r="K46" s="108">
        <v>2055</v>
      </c>
    </row>
    <row r="47" spans="1:11">
      <c r="A47" s="18" t="s">
        <v>136</v>
      </c>
      <c r="B47" s="18">
        <v>258</v>
      </c>
      <c r="C47" s="18">
        <v>199</v>
      </c>
      <c r="D47" s="18">
        <v>270</v>
      </c>
      <c r="E47" s="18">
        <v>205</v>
      </c>
      <c r="F47" s="18">
        <v>284</v>
      </c>
      <c r="G47" s="18">
        <v>210</v>
      </c>
      <c r="H47" s="18">
        <v>293</v>
      </c>
      <c r="I47" s="18">
        <v>211</v>
      </c>
      <c r="J47" s="18">
        <v>302</v>
      </c>
      <c r="K47" s="108">
        <v>214</v>
      </c>
    </row>
    <row r="48" spans="1:11">
      <c r="A48" s="18" t="s">
        <v>137</v>
      </c>
      <c r="B48" s="18">
        <v>2891</v>
      </c>
      <c r="C48" s="18">
        <v>1612</v>
      </c>
      <c r="D48" s="18">
        <v>2933</v>
      </c>
      <c r="E48" s="18">
        <v>1616</v>
      </c>
      <c r="F48" s="18">
        <v>2990</v>
      </c>
      <c r="G48" s="18">
        <v>1647</v>
      </c>
      <c r="H48" s="18">
        <v>3030</v>
      </c>
      <c r="I48" s="18">
        <v>1656</v>
      </c>
      <c r="J48" s="18">
        <v>3099</v>
      </c>
      <c r="K48" s="108">
        <v>1697</v>
      </c>
    </row>
    <row r="49" spans="1:11">
      <c r="A49" s="18" t="s">
        <v>138</v>
      </c>
      <c r="B49" s="18">
        <v>2693</v>
      </c>
      <c r="C49" s="18">
        <v>1724</v>
      </c>
      <c r="D49" s="18">
        <v>2753</v>
      </c>
      <c r="E49" s="18">
        <v>1733</v>
      </c>
      <c r="F49" s="18">
        <v>2834</v>
      </c>
      <c r="G49" s="18">
        <v>1751</v>
      </c>
      <c r="H49" s="18">
        <v>2886</v>
      </c>
      <c r="I49" s="18">
        <v>1781</v>
      </c>
      <c r="J49" s="18">
        <v>2955</v>
      </c>
      <c r="K49" s="108">
        <v>1820</v>
      </c>
    </row>
    <row r="50" spans="1:11">
      <c r="A50" s="18" t="s">
        <v>139</v>
      </c>
      <c r="B50" s="18">
        <v>398</v>
      </c>
      <c r="C50" s="18">
        <v>275</v>
      </c>
      <c r="D50" s="18">
        <v>404</v>
      </c>
      <c r="E50" s="18">
        <v>273</v>
      </c>
      <c r="F50" s="18">
        <v>412</v>
      </c>
      <c r="G50" s="18">
        <v>269</v>
      </c>
      <c r="H50" s="18">
        <v>411</v>
      </c>
      <c r="I50" s="18">
        <v>267</v>
      </c>
      <c r="J50" s="18">
        <v>420</v>
      </c>
      <c r="K50" s="108">
        <v>274</v>
      </c>
    </row>
    <row r="51" spans="1:11">
      <c r="A51" s="18" t="s">
        <v>140</v>
      </c>
      <c r="B51" s="18">
        <v>284</v>
      </c>
      <c r="C51" s="18">
        <v>173</v>
      </c>
      <c r="D51" s="18">
        <v>287</v>
      </c>
      <c r="E51" s="18">
        <v>167</v>
      </c>
      <c r="F51" s="18">
        <v>290</v>
      </c>
      <c r="G51" s="18">
        <v>161</v>
      </c>
      <c r="H51" s="18">
        <v>291</v>
      </c>
      <c r="I51" s="18">
        <v>152</v>
      </c>
      <c r="J51" s="18">
        <v>292</v>
      </c>
      <c r="K51" s="108">
        <v>147</v>
      </c>
    </row>
    <row r="52" spans="1:11">
      <c r="A52" s="18" t="s">
        <v>141</v>
      </c>
      <c r="B52" s="18">
        <v>832</v>
      </c>
      <c r="C52" s="18">
        <v>524</v>
      </c>
      <c r="D52" s="18">
        <v>857</v>
      </c>
      <c r="E52" s="18">
        <v>542</v>
      </c>
      <c r="F52" s="18">
        <v>883</v>
      </c>
      <c r="G52" s="18">
        <v>554</v>
      </c>
      <c r="H52" s="18">
        <v>899</v>
      </c>
      <c r="I52" s="18">
        <v>562</v>
      </c>
      <c r="J52" s="18">
        <v>915</v>
      </c>
      <c r="K52" s="108">
        <v>572</v>
      </c>
    </row>
    <row r="53" spans="1:11">
      <c r="A53" s="18" t="s">
        <v>142</v>
      </c>
      <c r="B53" s="18">
        <v>1547</v>
      </c>
      <c r="C53" s="18">
        <v>911</v>
      </c>
      <c r="D53" s="18">
        <v>1585</v>
      </c>
      <c r="E53" s="18">
        <v>923</v>
      </c>
      <c r="F53" s="18">
        <v>1616</v>
      </c>
      <c r="G53" s="18">
        <v>934</v>
      </c>
      <c r="H53" s="18">
        <v>1649</v>
      </c>
      <c r="I53" s="18">
        <v>950</v>
      </c>
      <c r="J53" s="18">
        <v>1678</v>
      </c>
      <c r="K53" s="108">
        <v>961</v>
      </c>
    </row>
    <row r="54" spans="1:11">
      <c r="A54" s="18" t="s">
        <v>143</v>
      </c>
      <c r="B54" s="18">
        <v>1316</v>
      </c>
      <c r="C54" s="18">
        <v>760</v>
      </c>
      <c r="D54" s="18">
        <v>1348</v>
      </c>
      <c r="E54" s="18">
        <v>771</v>
      </c>
      <c r="F54" s="18">
        <v>1375</v>
      </c>
      <c r="G54" s="18">
        <v>783</v>
      </c>
      <c r="H54" s="18">
        <v>1404</v>
      </c>
      <c r="I54" s="18">
        <v>795</v>
      </c>
      <c r="J54" s="18">
        <v>1424</v>
      </c>
      <c r="K54" s="108">
        <v>800</v>
      </c>
    </row>
    <row r="55" spans="1:11">
      <c r="A55" s="18" t="s">
        <v>144</v>
      </c>
      <c r="B55" s="18">
        <v>121</v>
      </c>
      <c r="C55" s="18">
        <v>52</v>
      </c>
      <c r="D55" s="18">
        <v>125</v>
      </c>
      <c r="E55" s="18">
        <v>55</v>
      </c>
      <c r="F55" s="18">
        <v>125</v>
      </c>
      <c r="G55" s="18">
        <v>53</v>
      </c>
      <c r="H55" s="18">
        <v>131</v>
      </c>
      <c r="I55" s="18">
        <v>57</v>
      </c>
      <c r="J55" s="18">
        <v>136</v>
      </c>
      <c r="K55" s="108">
        <v>60</v>
      </c>
    </row>
    <row r="56" spans="1:11">
      <c r="A56" s="18" t="s">
        <v>145</v>
      </c>
      <c r="B56" s="18">
        <v>38</v>
      </c>
      <c r="C56" s="18">
        <v>26</v>
      </c>
      <c r="D56" s="18">
        <v>41</v>
      </c>
      <c r="E56" s="18">
        <v>27</v>
      </c>
      <c r="F56" s="18">
        <v>41</v>
      </c>
      <c r="G56" s="18">
        <v>28</v>
      </c>
      <c r="H56" s="18">
        <v>40</v>
      </c>
      <c r="I56" s="18">
        <v>25</v>
      </c>
      <c r="J56" s="18">
        <v>40</v>
      </c>
      <c r="K56" s="108">
        <v>23</v>
      </c>
    </row>
    <row r="57" spans="1:11">
      <c r="A57" s="48" t="s">
        <v>104</v>
      </c>
      <c r="B57" s="18">
        <v>18103</v>
      </c>
      <c r="C57" s="18">
        <v>10985</v>
      </c>
      <c r="D57" s="18">
        <v>18483</v>
      </c>
      <c r="E57" s="18">
        <v>11065</v>
      </c>
      <c r="F57" s="18">
        <v>18886</v>
      </c>
      <c r="G57" s="18">
        <v>11141</v>
      </c>
      <c r="H57" s="18">
        <v>19224</v>
      </c>
      <c r="I57" s="18">
        <v>11248</v>
      </c>
      <c r="J57" s="18">
        <v>19578</v>
      </c>
      <c r="K57" s="108">
        <v>11413</v>
      </c>
    </row>
    <row r="58" spans="1:11" ht="15">
      <c r="A58" s="47" t="s">
        <v>94</v>
      </c>
      <c r="B58" s="59" t="s">
        <v>100</v>
      </c>
      <c r="C58" s="59" t="s">
        <v>939</v>
      </c>
      <c r="D58" s="59" t="s">
        <v>245</v>
      </c>
      <c r="E58" s="59" t="s">
        <v>940</v>
      </c>
      <c r="F58" s="59" t="s">
        <v>24</v>
      </c>
      <c r="G58" s="59" t="s">
        <v>936</v>
      </c>
      <c r="H58" s="59" t="s">
        <v>25</v>
      </c>
      <c r="I58" s="59" t="s">
        <v>935</v>
      </c>
      <c r="J58" s="59" t="s">
        <v>915</v>
      </c>
      <c r="K58" s="109" t="s">
        <v>934</v>
      </c>
    </row>
    <row r="59" spans="1:11">
      <c r="A59" s="48" t="s">
        <v>178</v>
      </c>
      <c r="B59" s="18">
        <v>243</v>
      </c>
      <c r="C59" s="18">
        <v>123</v>
      </c>
      <c r="D59" s="18">
        <v>245</v>
      </c>
      <c r="E59" s="18">
        <v>114</v>
      </c>
      <c r="F59" s="18">
        <v>251</v>
      </c>
      <c r="G59" s="18">
        <v>111</v>
      </c>
      <c r="H59" s="18">
        <v>254</v>
      </c>
      <c r="I59" s="18">
        <v>111</v>
      </c>
      <c r="J59" s="18">
        <v>256</v>
      </c>
      <c r="K59" s="108">
        <v>108</v>
      </c>
    </row>
    <row r="60" spans="1:11">
      <c r="A60" s="18" t="s">
        <v>146</v>
      </c>
      <c r="B60" s="18">
        <v>310</v>
      </c>
      <c r="C60" s="18">
        <v>132</v>
      </c>
      <c r="D60" s="18">
        <v>306</v>
      </c>
      <c r="E60" s="18">
        <v>128</v>
      </c>
      <c r="F60" s="18">
        <v>312</v>
      </c>
      <c r="G60" s="18">
        <v>134</v>
      </c>
      <c r="H60" s="18">
        <v>312</v>
      </c>
      <c r="I60" s="18">
        <v>135</v>
      </c>
      <c r="J60" s="18">
        <v>319</v>
      </c>
      <c r="K60" s="108">
        <v>137</v>
      </c>
    </row>
    <row r="61" spans="1:11">
      <c r="A61" s="18" t="s">
        <v>147</v>
      </c>
      <c r="B61" s="18">
        <v>381</v>
      </c>
      <c r="C61" s="18">
        <v>192</v>
      </c>
      <c r="D61" s="18">
        <v>387</v>
      </c>
      <c r="E61" s="18">
        <v>188</v>
      </c>
      <c r="F61" s="18">
        <v>393</v>
      </c>
      <c r="G61" s="18">
        <v>188</v>
      </c>
      <c r="H61" s="18">
        <v>391</v>
      </c>
      <c r="I61" s="18">
        <v>179</v>
      </c>
      <c r="J61" s="18">
        <v>402</v>
      </c>
      <c r="K61" s="108">
        <v>184</v>
      </c>
    </row>
    <row r="62" spans="1:11">
      <c r="A62" s="48" t="s">
        <v>179</v>
      </c>
      <c r="B62" s="18">
        <v>939</v>
      </c>
      <c r="C62" s="18">
        <v>558</v>
      </c>
      <c r="D62" s="18">
        <v>956</v>
      </c>
      <c r="E62" s="18">
        <v>560</v>
      </c>
      <c r="F62" s="18">
        <v>973</v>
      </c>
      <c r="G62" s="18">
        <v>561</v>
      </c>
      <c r="H62" s="18">
        <v>994</v>
      </c>
      <c r="I62" s="18">
        <v>572</v>
      </c>
      <c r="J62" s="18">
        <v>1015</v>
      </c>
      <c r="K62" s="108">
        <v>578</v>
      </c>
    </row>
    <row r="63" spans="1:11">
      <c r="A63" s="48" t="s">
        <v>104</v>
      </c>
      <c r="B63" s="18">
        <v>1873</v>
      </c>
      <c r="C63" s="18">
        <v>1005</v>
      </c>
      <c r="D63" s="18">
        <v>1894</v>
      </c>
      <c r="E63" s="18">
        <v>990</v>
      </c>
      <c r="F63" s="18">
        <v>1929</v>
      </c>
      <c r="G63" s="18">
        <v>994</v>
      </c>
      <c r="H63" s="18">
        <v>1951</v>
      </c>
      <c r="I63" s="18">
        <v>997</v>
      </c>
      <c r="J63" s="18">
        <v>1992</v>
      </c>
      <c r="K63" s="108">
        <v>1007</v>
      </c>
    </row>
    <row r="64" spans="1:11" ht="15">
      <c r="A64" s="47" t="s">
        <v>95</v>
      </c>
      <c r="B64" s="59" t="s">
        <v>100</v>
      </c>
      <c r="C64" s="59" t="s">
        <v>939</v>
      </c>
      <c r="D64" s="59" t="s">
        <v>245</v>
      </c>
      <c r="E64" s="59" t="s">
        <v>940</v>
      </c>
      <c r="F64" s="59" t="s">
        <v>24</v>
      </c>
      <c r="G64" s="59" t="s">
        <v>936</v>
      </c>
      <c r="H64" s="59" t="s">
        <v>25</v>
      </c>
      <c r="I64" s="59" t="s">
        <v>935</v>
      </c>
      <c r="J64" s="59" t="s">
        <v>915</v>
      </c>
      <c r="K64" s="109" t="s">
        <v>934</v>
      </c>
    </row>
    <row r="65" spans="1:11">
      <c r="A65" s="18" t="s">
        <v>148</v>
      </c>
      <c r="B65" s="18">
        <v>134</v>
      </c>
      <c r="C65" s="18">
        <v>72</v>
      </c>
      <c r="D65" s="18">
        <v>137</v>
      </c>
      <c r="E65" s="18">
        <v>71</v>
      </c>
      <c r="F65" s="18">
        <v>142</v>
      </c>
      <c r="G65" s="18">
        <v>74</v>
      </c>
      <c r="H65" s="18">
        <v>145</v>
      </c>
      <c r="I65" s="18">
        <v>75</v>
      </c>
      <c r="J65" s="18">
        <v>149</v>
      </c>
      <c r="K65" s="108">
        <v>77</v>
      </c>
    </row>
    <row r="66" spans="1:11">
      <c r="A66" s="18" t="s">
        <v>149</v>
      </c>
      <c r="B66" s="18">
        <v>261</v>
      </c>
      <c r="C66" s="18">
        <v>169</v>
      </c>
      <c r="D66" s="18">
        <v>265</v>
      </c>
      <c r="E66" s="18">
        <v>169</v>
      </c>
      <c r="F66" s="18">
        <v>267</v>
      </c>
      <c r="G66" s="18">
        <v>165</v>
      </c>
      <c r="H66" s="18">
        <v>273</v>
      </c>
      <c r="I66" s="18">
        <v>168</v>
      </c>
      <c r="J66" s="18">
        <v>275</v>
      </c>
      <c r="K66" s="108">
        <v>165</v>
      </c>
    </row>
    <row r="67" spans="1:11">
      <c r="A67" s="18" t="s">
        <v>150</v>
      </c>
      <c r="B67" s="18">
        <v>910</v>
      </c>
      <c r="C67" s="18">
        <v>635</v>
      </c>
      <c r="D67" s="18">
        <v>944</v>
      </c>
      <c r="E67" s="18">
        <v>655</v>
      </c>
      <c r="F67" s="18">
        <v>981</v>
      </c>
      <c r="G67" s="18">
        <v>676</v>
      </c>
      <c r="H67" s="18">
        <v>1010</v>
      </c>
      <c r="I67" s="18">
        <v>688</v>
      </c>
      <c r="J67" s="18">
        <v>1036</v>
      </c>
      <c r="K67" s="108">
        <v>699</v>
      </c>
    </row>
    <row r="68" spans="1:11">
      <c r="A68" s="18" t="s">
        <v>151</v>
      </c>
      <c r="B68" s="18">
        <v>484</v>
      </c>
      <c r="C68" s="18">
        <v>252</v>
      </c>
      <c r="D68" s="18">
        <v>487</v>
      </c>
      <c r="E68" s="18">
        <v>247</v>
      </c>
      <c r="F68" s="18">
        <v>494</v>
      </c>
      <c r="G68" s="18">
        <v>233</v>
      </c>
      <c r="H68" s="18">
        <v>498</v>
      </c>
      <c r="I68" s="18">
        <v>228</v>
      </c>
      <c r="J68" s="18">
        <v>505</v>
      </c>
      <c r="K68" s="108">
        <v>222</v>
      </c>
    </row>
    <row r="69" spans="1:11">
      <c r="A69" s="48" t="s">
        <v>104</v>
      </c>
      <c r="B69" s="18">
        <v>1789</v>
      </c>
      <c r="C69" s="18">
        <v>1128</v>
      </c>
      <c r="D69" s="18">
        <v>1833</v>
      </c>
      <c r="E69" s="18">
        <v>1142</v>
      </c>
      <c r="F69" s="18">
        <v>1884</v>
      </c>
      <c r="G69" s="18">
        <v>1148</v>
      </c>
      <c r="H69" s="18">
        <v>1926</v>
      </c>
      <c r="I69" s="18">
        <v>1159</v>
      </c>
      <c r="J69" s="18">
        <v>1965</v>
      </c>
      <c r="K69" s="108">
        <v>1163</v>
      </c>
    </row>
    <row r="70" spans="1:11" ht="15">
      <c r="A70" s="47" t="s">
        <v>164</v>
      </c>
      <c r="B70" s="59" t="s">
        <v>100</v>
      </c>
      <c r="C70" s="59" t="s">
        <v>939</v>
      </c>
      <c r="D70" s="59" t="s">
        <v>245</v>
      </c>
      <c r="E70" s="59" t="s">
        <v>940</v>
      </c>
      <c r="F70" s="59" t="s">
        <v>24</v>
      </c>
      <c r="G70" s="59" t="s">
        <v>936</v>
      </c>
      <c r="H70" s="59" t="s">
        <v>25</v>
      </c>
      <c r="I70" s="59" t="s">
        <v>935</v>
      </c>
      <c r="J70" s="59" t="s">
        <v>915</v>
      </c>
      <c r="K70" s="109" t="s">
        <v>934</v>
      </c>
    </row>
    <row r="71" spans="1:11">
      <c r="A71" s="18" t="s">
        <v>152</v>
      </c>
      <c r="B71" s="18">
        <v>871</v>
      </c>
      <c r="C71" s="18">
        <v>504</v>
      </c>
      <c r="D71" s="18">
        <v>892</v>
      </c>
      <c r="E71" s="18">
        <v>516</v>
      </c>
      <c r="F71" s="18">
        <v>916</v>
      </c>
      <c r="G71" s="18">
        <v>529</v>
      </c>
      <c r="H71" s="18">
        <v>933</v>
      </c>
      <c r="I71" s="18">
        <v>538</v>
      </c>
      <c r="J71" s="18">
        <v>950</v>
      </c>
      <c r="K71" s="108">
        <v>546</v>
      </c>
    </row>
    <row r="72" spans="1:11">
      <c r="A72" s="18" t="s">
        <v>153</v>
      </c>
      <c r="B72" s="18">
        <v>4064</v>
      </c>
      <c r="C72" s="18">
        <v>2291</v>
      </c>
      <c r="D72" s="18">
        <v>4134</v>
      </c>
      <c r="E72" s="18">
        <v>2301</v>
      </c>
      <c r="F72" s="18">
        <v>4229</v>
      </c>
      <c r="G72" s="18">
        <v>2346</v>
      </c>
      <c r="H72" s="18">
        <v>4306</v>
      </c>
      <c r="I72" s="18">
        <v>2368</v>
      </c>
      <c r="J72" s="18">
        <v>4392</v>
      </c>
      <c r="K72" s="108">
        <v>2406</v>
      </c>
    </row>
    <row r="73" spans="1:11">
      <c r="A73" s="18" t="s">
        <v>154</v>
      </c>
      <c r="B73" s="18">
        <v>138</v>
      </c>
      <c r="C73" s="18">
        <v>76</v>
      </c>
      <c r="D73" s="18">
        <v>137</v>
      </c>
      <c r="E73" s="18">
        <v>75</v>
      </c>
      <c r="F73" s="18">
        <v>140</v>
      </c>
      <c r="G73" s="18">
        <v>76</v>
      </c>
      <c r="H73" s="18">
        <v>147</v>
      </c>
      <c r="I73" s="18">
        <v>80</v>
      </c>
      <c r="J73" s="18">
        <v>149</v>
      </c>
      <c r="K73" s="108">
        <v>81</v>
      </c>
    </row>
    <row r="74" spans="1:11">
      <c r="A74" s="48" t="s">
        <v>104</v>
      </c>
      <c r="B74" s="18">
        <v>5073</v>
      </c>
      <c r="C74" s="18">
        <v>2871</v>
      </c>
      <c r="D74" s="18">
        <v>5163</v>
      </c>
      <c r="E74" s="18">
        <v>2892</v>
      </c>
      <c r="F74" s="18">
        <v>5285</v>
      </c>
      <c r="G74" s="18">
        <v>2951</v>
      </c>
      <c r="H74" s="18">
        <v>5386</v>
      </c>
      <c r="I74" s="18">
        <v>2986</v>
      </c>
      <c r="J74" s="18">
        <v>5491</v>
      </c>
      <c r="K74" s="108">
        <v>3033</v>
      </c>
    </row>
    <row r="75" spans="1:11" ht="15">
      <c r="A75" s="47" t="s">
        <v>96</v>
      </c>
      <c r="B75" s="51" t="s">
        <v>100</v>
      </c>
      <c r="C75" s="51" t="s">
        <v>939</v>
      </c>
      <c r="D75" s="51" t="s">
        <v>245</v>
      </c>
      <c r="E75" s="51" t="s">
        <v>940</v>
      </c>
      <c r="F75" s="51" t="s">
        <v>24</v>
      </c>
      <c r="G75" s="51" t="s">
        <v>936</v>
      </c>
      <c r="H75" s="51" t="s">
        <v>25</v>
      </c>
      <c r="I75" s="51" t="s">
        <v>935</v>
      </c>
      <c r="J75" s="51" t="s">
        <v>915</v>
      </c>
      <c r="K75" s="107" t="s">
        <v>934</v>
      </c>
    </row>
    <row r="76" spans="1:11">
      <c r="A76" s="18" t="s">
        <v>155</v>
      </c>
      <c r="B76" s="18">
        <v>220</v>
      </c>
      <c r="C76" s="18">
        <v>88</v>
      </c>
      <c r="D76" s="18">
        <v>225</v>
      </c>
      <c r="E76" s="18">
        <v>87</v>
      </c>
      <c r="F76" s="18">
        <v>226</v>
      </c>
      <c r="G76" s="18">
        <v>86</v>
      </c>
      <c r="H76" s="18">
        <v>227</v>
      </c>
      <c r="I76" s="18">
        <v>85</v>
      </c>
      <c r="J76" s="18">
        <v>228</v>
      </c>
      <c r="K76" s="108">
        <v>85</v>
      </c>
    </row>
    <row r="77" spans="1:11">
      <c r="A77" s="48" t="s">
        <v>180</v>
      </c>
      <c r="B77" s="18">
        <v>1116</v>
      </c>
      <c r="C77" s="18">
        <v>176</v>
      </c>
      <c r="D77" s="18">
        <v>1092</v>
      </c>
      <c r="E77" s="18">
        <v>149</v>
      </c>
      <c r="F77" s="18">
        <v>1071</v>
      </c>
      <c r="G77" s="18">
        <v>126</v>
      </c>
      <c r="H77" s="18">
        <v>1041</v>
      </c>
      <c r="I77" s="18">
        <v>107</v>
      </c>
      <c r="J77" s="18">
        <v>1027</v>
      </c>
      <c r="K77" s="108">
        <v>96</v>
      </c>
    </row>
    <row r="78" spans="1:11">
      <c r="A78" s="18" t="s">
        <v>156</v>
      </c>
      <c r="B78" s="18">
        <v>51</v>
      </c>
      <c r="C78" s="18">
        <v>47</v>
      </c>
      <c r="D78" s="18">
        <v>63</v>
      </c>
      <c r="E78" s="18">
        <v>59</v>
      </c>
      <c r="F78" s="18">
        <v>75</v>
      </c>
      <c r="G78" s="18">
        <v>68</v>
      </c>
      <c r="H78" s="18">
        <v>86</v>
      </c>
      <c r="I78" s="18">
        <v>79</v>
      </c>
      <c r="J78" s="18">
        <v>107</v>
      </c>
      <c r="K78" s="108">
        <v>98</v>
      </c>
    </row>
    <row r="79" spans="1:11">
      <c r="A79" s="18" t="s">
        <v>157</v>
      </c>
      <c r="B79" s="18">
        <v>122</v>
      </c>
      <c r="C79" s="18">
        <v>50</v>
      </c>
      <c r="D79" s="18">
        <v>124</v>
      </c>
      <c r="E79" s="18">
        <v>49</v>
      </c>
      <c r="F79" s="18">
        <v>129</v>
      </c>
      <c r="G79" s="18">
        <v>51</v>
      </c>
      <c r="H79" s="18">
        <v>131</v>
      </c>
      <c r="I79" s="18">
        <v>46</v>
      </c>
      <c r="J79" s="18">
        <v>132</v>
      </c>
      <c r="K79" s="108">
        <v>46</v>
      </c>
    </row>
    <row r="80" spans="1:11">
      <c r="A80" s="18" t="s">
        <v>158</v>
      </c>
      <c r="B80" s="18">
        <v>229</v>
      </c>
      <c r="C80" s="18">
        <v>128</v>
      </c>
      <c r="D80" s="18">
        <v>232</v>
      </c>
      <c r="E80" s="18">
        <v>129</v>
      </c>
      <c r="F80" s="18">
        <v>239</v>
      </c>
      <c r="G80" s="18">
        <v>133</v>
      </c>
      <c r="H80" s="18">
        <v>246</v>
      </c>
      <c r="I80" s="18">
        <v>132</v>
      </c>
      <c r="J80" s="18">
        <v>257</v>
      </c>
      <c r="K80" s="108">
        <v>140</v>
      </c>
    </row>
    <row r="81" spans="1:11">
      <c r="A81" s="18" t="s">
        <v>159</v>
      </c>
      <c r="B81" s="18">
        <v>163</v>
      </c>
      <c r="C81" s="18">
        <v>152</v>
      </c>
      <c r="D81" s="18">
        <v>188</v>
      </c>
      <c r="E81" s="18">
        <v>173</v>
      </c>
      <c r="F81" s="18">
        <v>215</v>
      </c>
      <c r="G81" s="18">
        <v>192</v>
      </c>
      <c r="H81" s="18">
        <v>246</v>
      </c>
      <c r="I81" s="18">
        <v>218</v>
      </c>
      <c r="J81" s="18">
        <v>270</v>
      </c>
      <c r="K81" s="108">
        <v>230</v>
      </c>
    </row>
    <row r="82" spans="1:11">
      <c r="A82" s="18" t="s">
        <v>160</v>
      </c>
      <c r="B82" s="18">
        <v>127</v>
      </c>
      <c r="C82" s="18">
        <v>42</v>
      </c>
      <c r="D82" s="18">
        <v>137</v>
      </c>
      <c r="E82" s="18">
        <v>47</v>
      </c>
      <c r="F82" s="18">
        <v>144</v>
      </c>
      <c r="G82" s="18">
        <v>50</v>
      </c>
      <c r="H82" s="18">
        <v>152</v>
      </c>
      <c r="I82" s="18">
        <v>57</v>
      </c>
      <c r="J82" s="18">
        <v>165</v>
      </c>
      <c r="K82" s="108">
        <v>70</v>
      </c>
    </row>
    <row r="83" spans="1:11">
      <c r="A83" s="18" t="s">
        <v>161</v>
      </c>
      <c r="B83" s="18">
        <v>262</v>
      </c>
      <c r="C83" s="18">
        <v>130</v>
      </c>
      <c r="D83" s="18">
        <v>269</v>
      </c>
      <c r="E83" s="18">
        <v>131</v>
      </c>
      <c r="F83" s="18">
        <v>272</v>
      </c>
      <c r="G83" s="18">
        <v>129</v>
      </c>
      <c r="H83" s="18">
        <v>282</v>
      </c>
      <c r="I83" s="18">
        <v>134</v>
      </c>
      <c r="J83" s="18">
        <v>295</v>
      </c>
      <c r="K83" s="108">
        <v>143</v>
      </c>
    </row>
    <row r="84" spans="1:11">
      <c r="A84" s="18" t="s">
        <v>162</v>
      </c>
      <c r="B84" s="18">
        <v>14</v>
      </c>
      <c r="C84" s="18">
        <v>13</v>
      </c>
      <c r="D84" s="18">
        <v>14</v>
      </c>
      <c r="E84" s="18">
        <v>13</v>
      </c>
      <c r="F84" s="18">
        <v>19</v>
      </c>
      <c r="G84" s="18">
        <v>17</v>
      </c>
      <c r="H84" s="18">
        <v>22</v>
      </c>
      <c r="I84" s="18">
        <v>20</v>
      </c>
      <c r="J84" s="18">
        <v>23</v>
      </c>
      <c r="K84" s="108">
        <v>21</v>
      </c>
    </row>
    <row r="85" spans="1:11">
      <c r="A85" s="18" t="s">
        <v>163</v>
      </c>
      <c r="B85" s="18">
        <v>12</v>
      </c>
      <c r="C85" s="18">
        <v>9</v>
      </c>
      <c r="D85" s="18">
        <v>12</v>
      </c>
      <c r="E85" s="18">
        <v>9</v>
      </c>
      <c r="F85" s="18">
        <v>13</v>
      </c>
      <c r="G85" s="18">
        <v>10</v>
      </c>
      <c r="H85" s="18">
        <v>14</v>
      </c>
      <c r="I85" s="18">
        <v>11</v>
      </c>
      <c r="J85" s="18">
        <v>20</v>
      </c>
      <c r="K85" s="108">
        <v>17</v>
      </c>
    </row>
    <row r="86" spans="1:11">
      <c r="A86" s="48" t="s">
        <v>104</v>
      </c>
      <c r="B86" s="18">
        <v>2316</v>
      </c>
      <c r="C86" s="18">
        <v>835</v>
      </c>
      <c r="D86" s="18">
        <v>2356</v>
      </c>
      <c r="E86" s="18">
        <v>846</v>
      </c>
      <c r="F86" s="18">
        <v>2403</v>
      </c>
      <c r="G86" s="18">
        <v>862</v>
      </c>
      <c r="H86" s="18">
        <v>2447</v>
      </c>
      <c r="I86" s="18">
        <v>889</v>
      </c>
      <c r="J86" s="18">
        <v>2524</v>
      </c>
      <c r="K86" s="108">
        <v>946</v>
      </c>
    </row>
    <row r="87" spans="1:11" ht="15">
      <c r="A87" s="47" t="s">
        <v>97</v>
      </c>
      <c r="B87" s="51" t="s">
        <v>100</v>
      </c>
      <c r="C87" s="51" t="s">
        <v>939</v>
      </c>
      <c r="D87" s="51" t="s">
        <v>245</v>
      </c>
      <c r="E87" s="51" t="s">
        <v>940</v>
      </c>
      <c r="F87" s="51" t="s">
        <v>24</v>
      </c>
      <c r="G87" s="51" t="s">
        <v>936</v>
      </c>
      <c r="H87" s="51" t="s">
        <v>25</v>
      </c>
      <c r="I87" s="51" t="s">
        <v>935</v>
      </c>
      <c r="J87" s="51" t="s">
        <v>915</v>
      </c>
      <c r="K87" s="107" t="s">
        <v>934</v>
      </c>
    </row>
    <row r="88" spans="1:11">
      <c r="A88" s="18" t="s">
        <v>171</v>
      </c>
      <c r="B88" s="18">
        <v>97</v>
      </c>
      <c r="C88" s="18">
        <v>56</v>
      </c>
      <c r="D88" s="18">
        <v>98</v>
      </c>
      <c r="E88" s="18">
        <v>53</v>
      </c>
      <c r="F88" s="18">
        <v>104</v>
      </c>
      <c r="G88" s="18">
        <v>56</v>
      </c>
      <c r="H88" s="18">
        <v>108</v>
      </c>
      <c r="I88" s="18">
        <v>61</v>
      </c>
      <c r="J88" s="18">
        <v>109</v>
      </c>
      <c r="K88" s="108">
        <v>62</v>
      </c>
    </row>
    <row r="89" spans="1:11">
      <c r="A89" s="18" t="s">
        <v>172</v>
      </c>
      <c r="B89" s="18">
        <v>139</v>
      </c>
      <c r="C89" s="18">
        <v>85</v>
      </c>
      <c r="D89" s="18">
        <v>143</v>
      </c>
      <c r="E89" s="18">
        <v>88</v>
      </c>
      <c r="F89" s="18">
        <v>142</v>
      </c>
      <c r="G89" s="18">
        <v>83</v>
      </c>
      <c r="H89" s="18">
        <v>138</v>
      </c>
      <c r="I89" s="18">
        <v>81</v>
      </c>
      <c r="J89" s="18">
        <v>137</v>
      </c>
      <c r="K89" s="108">
        <v>80</v>
      </c>
    </row>
    <row r="90" spans="1:11">
      <c r="A90" s="18" t="s">
        <v>165</v>
      </c>
      <c r="B90" s="18">
        <v>117</v>
      </c>
      <c r="C90" s="18">
        <v>60</v>
      </c>
      <c r="D90" s="18">
        <v>121</v>
      </c>
      <c r="E90" s="18">
        <v>64</v>
      </c>
      <c r="F90" s="18">
        <v>118</v>
      </c>
      <c r="G90" s="18">
        <v>63</v>
      </c>
      <c r="H90" s="18">
        <v>119</v>
      </c>
      <c r="I90" s="18">
        <v>62</v>
      </c>
      <c r="J90" s="18">
        <v>124</v>
      </c>
      <c r="K90" s="108">
        <v>65</v>
      </c>
    </row>
    <row r="91" spans="1:11">
      <c r="A91" s="48" t="s">
        <v>181</v>
      </c>
      <c r="B91" s="18">
        <v>351</v>
      </c>
      <c r="C91" s="18">
        <v>178</v>
      </c>
      <c r="D91" s="18">
        <v>359</v>
      </c>
      <c r="E91" s="18">
        <v>179</v>
      </c>
      <c r="F91" s="18">
        <v>361</v>
      </c>
      <c r="G91" s="18">
        <v>185</v>
      </c>
      <c r="H91" s="18">
        <v>359</v>
      </c>
      <c r="I91" s="18">
        <v>184</v>
      </c>
      <c r="J91" s="18">
        <v>364</v>
      </c>
      <c r="K91" s="108">
        <v>193</v>
      </c>
    </row>
    <row r="92" spans="1:11">
      <c r="A92" s="18" t="s">
        <v>166</v>
      </c>
      <c r="B92" s="18">
        <v>304</v>
      </c>
      <c r="C92" s="18">
        <v>165</v>
      </c>
      <c r="D92" s="18">
        <v>310</v>
      </c>
      <c r="E92" s="18">
        <v>161</v>
      </c>
      <c r="F92" s="18">
        <v>318</v>
      </c>
      <c r="G92" s="18">
        <v>160</v>
      </c>
      <c r="H92" s="18">
        <v>321</v>
      </c>
      <c r="I92" s="18">
        <v>154</v>
      </c>
      <c r="J92" s="18">
        <v>327</v>
      </c>
      <c r="K92" s="108">
        <v>155</v>
      </c>
    </row>
    <row r="93" spans="1:11">
      <c r="A93" s="18" t="s">
        <v>167</v>
      </c>
      <c r="B93" s="18">
        <v>64</v>
      </c>
      <c r="C93" s="18">
        <v>50</v>
      </c>
      <c r="D93" s="18">
        <v>73</v>
      </c>
      <c r="E93" s="18">
        <v>55</v>
      </c>
      <c r="F93" s="18">
        <v>85</v>
      </c>
      <c r="G93" s="18">
        <v>66</v>
      </c>
      <c r="H93" s="18">
        <v>104</v>
      </c>
      <c r="I93" s="18">
        <v>79</v>
      </c>
      <c r="J93" s="18">
        <v>110</v>
      </c>
      <c r="K93" s="108">
        <v>84</v>
      </c>
    </row>
    <row r="94" spans="1:11">
      <c r="A94" s="18" t="s">
        <v>168</v>
      </c>
      <c r="B94" s="18">
        <v>623</v>
      </c>
      <c r="C94" s="18">
        <v>326</v>
      </c>
      <c r="D94" s="18">
        <v>633</v>
      </c>
      <c r="E94" s="18">
        <v>335</v>
      </c>
      <c r="F94" s="18">
        <v>644</v>
      </c>
      <c r="G94" s="18">
        <v>344</v>
      </c>
      <c r="H94" s="18">
        <v>658</v>
      </c>
      <c r="I94" s="18">
        <v>349</v>
      </c>
      <c r="J94" s="18">
        <v>673</v>
      </c>
      <c r="K94" s="108">
        <v>357</v>
      </c>
    </row>
    <row r="95" spans="1:11">
      <c r="A95" s="18" t="s">
        <v>169</v>
      </c>
      <c r="B95" s="18">
        <v>282</v>
      </c>
      <c r="C95" s="18">
        <v>136</v>
      </c>
      <c r="D95" s="18">
        <v>285</v>
      </c>
      <c r="E95" s="18">
        <v>141</v>
      </c>
      <c r="F95" s="18">
        <v>289</v>
      </c>
      <c r="G95" s="18">
        <v>142</v>
      </c>
      <c r="H95" s="18">
        <v>294</v>
      </c>
      <c r="I95" s="18">
        <v>142</v>
      </c>
      <c r="J95" s="18">
        <v>299</v>
      </c>
      <c r="K95" s="108">
        <v>149</v>
      </c>
    </row>
    <row r="96" spans="1:11">
      <c r="A96" s="18" t="s">
        <v>170</v>
      </c>
      <c r="B96" s="18">
        <v>230</v>
      </c>
      <c r="C96" s="18">
        <v>108</v>
      </c>
      <c r="D96" s="18">
        <v>241</v>
      </c>
      <c r="E96" s="18">
        <v>116</v>
      </c>
      <c r="F96" s="18">
        <v>248</v>
      </c>
      <c r="G96" s="18">
        <v>123</v>
      </c>
      <c r="H96" s="18">
        <v>251</v>
      </c>
      <c r="I96" s="18">
        <v>124</v>
      </c>
      <c r="J96" s="18">
        <v>255</v>
      </c>
      <c r="K96" s="108">
        <v>124</v>
      </c>
    </row>
    <row r="97" spans="1:11">
      <c r="A97" s="48" t="s">
        <v>104</v>
      </c>
      <c r="B97" s="18">
        <v>2207</v>
      </c>
      <c r="C97" s="18">
        <v>1164</v>
      </c>
      <c r="D97" s="18">
        <v>2263</v>
      </c>
      <c r="E97" s="18">
        <v>1192</v>
      </c>
      <c r="F97" s="18">
        <v>2309</v>
      </c>
      <c r="G97" s="18">
        <v>1222</v>
      </c>
      <c r="H97" s="18">
        <v>2352</v>
      </c>
      <c r="I97" s="18">
        <v>1236</v>
      </c>
      <c r="J97" s="18">
        <v>2398</v>
      </c>
      <c r="K97" s="108">
        <v>1269</v>
      </c>
    </row>
    <row r="98" spans="1:11">
      <c r="A98" s="24" t="s">
        <v>30</v>
      </c>
    </row>
    <row r="99" spans="1:11">
      <c r="A99" s="24" t="s">
        <v>173</v>
      </c>
    </row>
    <row r="100" spans="1:11">
      <c r="A100" s="24" t="s">
        <v>174</v>
      </c>
    </row>
    <row r="101" spans="1:11">
      <c r="A101" s="24" t="s">
        <v>175</v>
      </c>
    </row>
    <row r="102" spans="1:11">
      <c r="A102" s="52"/>
    </row>
    <row r="103" spans="1:11">
      <c r="A103" s="55"/>
    </row>
    <row r="104" spans="1:11">
      <c r="A104" s="52"/>
    </row>
  </sheetData>
  <pageMargins left="0.7" right="0.7" top="0.75" bottom="0.75" header="0.3" footer="0.3"/>
  <pageSetup paperSize="9" orientation="portrait" horizontalDpi="120" verticalDpi="72"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30</vt:i4>
      </vt:variant>
    </vt:vector>
  </HeadingPairs>
  <TitlesOfParts>
    <vt:vector size="30" baseType="lpstr">
      <vt:lpstr>Innehållsförteckning</vt:lpstr>
      <vt:lpstr>Mer information</vt:lpstr>
      <vt:lpstr>Om statistiken</vt:lpstr>
      <vt:lpstr>Definitioner och mått</vt:lpstr>
      <vt:lpstr>Ordlista - List of terms</vt:lpstr>
      <vt:lpstr>1. Leg. &amp; yrkesbevis 2020-2024</vt:lpstr>
      <vt:lpstr>2.1 Leg. &amp; yrkesbevis, utb.land</vt:lpstr>
      <vt:lpstr>2.2 Legit. utb.land 2020–2024</vt:lpstr>
      <vt:lpstr>3.1 Specialistbevis 2020–2024</vt:lpstr>
      <vt:lpstr>3.2 Spec.bevis kv. 2020-2024</vt:lpstr>
      <vt:lpstr>3.3 Spec.bevis män 2020-2024</vt:lpstr>
      <vt:lpstr>4. Specialistbevis 2024</vt:lpstr>
      <vt:lpstr>5.1 Arbetsmarknadsstatus</vt:lpstr>
      <vt:lpstr>5.2 Arbetsm.status  kv</vt:lpstr>
      <vt:lpstr>5.3 Arbetsm.status  män</vt:lpstr>
      <vt:lpstr>6.1 Ej pensionerade </vt:lpstr>
      <vt:lpstr>6.2 Ej pensionerade  kv. </vt:lpstr>
      <vt:lpstr>6.3 Ej pensionerade . män </vt:lpstr>
      <vt:lpstr>7.1 Arbetsm.status psykoterap.</vt:lpstr>
      <vt:lpstr>7.2 Arbetsm. psykoterap. kv.</vt:lpstr>
      <vt:lpstr>7.3 Arbetsm. psykoterap. män</vt:lpstr>
      <vt:lpstr>8. Syssel. leg. yrkeb. 2019–23</vt:lpstr>
      <vt:lpstr>9. Syssels. psykoterap. 2019–23</vt:lpstr>
      <vt:lpstr>10.1 Yrkesverksamma 2019-2023</vt:lpstr>
      <vt:lpstr>10.2 Yrkesverks. kv. 2019–2023</vt:lpstr>
      <vt:lpstr>10.3 Yrkesverks. män 2019–2023</vt:lpstr>
      <vt:lpstr>11.1 Yrkesverksamma per 100000</vt:lpstr>
      <vt:lpstr>11.2 Yrkesverks. per 100000 kv.</vt:lpstr>
      <vt:lpstr>11.3 Yrkesverks. per 100000 män</vt:lpstr>
      <vt:lpstr>Bilaga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hälso- och sjukvårdspersonal med legitimation eller yrkesbevis (2024) samt arbetsmarknadsstatus (2023)</dc:title>
  <dc:creator>Socialstyrelsen</dc:creator>
  <cp:lastModifiedBy>Mulder, Kajsa</cp:lastModifiedBy>
  <dcterms:created xsi:type="dcterms:W3CDTF">2023-06-02T04:10:29Z</dcterms:created>
  <dcterms:modified xsi:type="dcterms:W3CDTF">2025-09-10T08:35:24Z</dcterms:modified>
</cp:coreProperties>
</file>